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ivesh\Documents\"/>
    </mc:Choice>
  </mc:AlternateContent>
  <bookViews>
    <workbookView xWindow="0" yWindow="0" windowWidth="20490" windowHeight="7620"/>
  </bookViews>
  <sheets>
    <sheet name="CALCULATOR" sheetId="1" r:id="rId1"/>
    <sheet name="FORM 16" sheetId="3" r:id="rId2"/>
  </sheets>
  <externalReferences>
    <externalReference r:id="rId3"/>
  </externalReferences>
  <calcPr calcId="162913"/>
</workbook>
</file>

<file path=xl/calcChain.xml><?xml version="1.0" encoding="utf-8"?>
<calcChain xmlns="http://schemas.openxmlformats.org/spreadsheetml/2006/main">
  <c r="D12" i="1" l="1"/>
  <c r="H9" i="3" l="1"/>
  <c r="H37" i="3"/>
  <c r="G34" i="3"/>
  <c r="H35" i="3" s="1"/>
  <c r="H15" i="3"/>
  <c r="D13" i="1" l="1"/>
  <c r="D14" i="1" l="1"/>
  <c r="C47" i="1"/>
  <c r="C34" i="1"/>
  <c r="C35" i="1" s="1"/>
  <c r="G43" i="3"/>
  <c r="G44" i="3"/>
  <c r="G45" i="3"/>
  <c r="G46" i="3"/>
  <c r="G47" i="3"/>
  <c r="G48" i="3"/>
  <c r="G49" i="3"/>
  <c r="G50" i="3"/>
  <c r="G51" i="3"/>
  <c r="G52" i="3"/>
  <c r="G53" i="3"/>
  <c r="G56" i="3"/>
  <c r="G57" i="3"/>
  <c r="G58" i="3"/>
  <c r="G59" i="3"/>
  <c r="G60" i="3"/>
  <c r="G61" i="3"/>
  <c r="G62" i="3"/>
  <c r="G63" i="3"/>
  <c r="G64" i="3"/>
  <c r="G27" i="3"/>
  <c r="G28" i="3"/>
  <c r="G29" i="3"/>
  <c r="H19" i="3"/>
  <c r="I25" i="3" s="1"/>
  <c r="F8" i="3"/>
  <c r="F7" i="3"/>
  <c r="F6" i="3"/>
  <c r="C75" i="1"/>
  <c r="C74" i="1"/>
  <c r="C73" i="1"/>
  <c r="C19" i="1"/>
  <c r="A29" i="3"/>
  <c r="A27" i="3"/>
  <c r="H30" i="3" l="1"/>
  <c r="I31" i="3" s="1"/>
  <c r="I36" i="3" s="1"/>
  <c r="I38" i="3" s="1"/>
  <c r="D20" i="1"/>
  <c r="D50" i="1" s="1"/>
  <c r="H65" i="3"/>
  <c r="C48" i="1"/>
  <c r="H54" i="3"/>
  <c r="I67" i="3" l="1"/>
  <c r="I66" i="3"/>
  <c r="D51" i="1" l="1"/>
  <c r="C59" i="1" l="1"/>
  <c r="C58" i="1"/>
  <c r="C56" i="1"/>
  <c r="C57" i="1"/>
  <c r="C55" i="1"/>
  <c r="D53" i="1"/>
  <c r="I68" i="3"/>
  <c r="D60" i="1" l="1"/>
  <c r="D61" i="1" s="1"/>
  <c r="D62" i="1" l="1"/>
  <c r="D64" i="1" s="1"/>
  <c r="I69" i="3"/>
  <c r="D65" i="1" l="1"/>
  <c r="D66" i="1" s="1"/>
  <c r="D68" i="1" s="1"/>
  <c r="I70" i="3"/>
  <c r="I71" i="3"/>
  <c r="I72" i="3" l="1"/>
  <c r="I73" i="3" s="1"/>
  <c r="I75" i="3" s="1"/>
</calcChain>
</file>

<file path=xl/sharedStrings.xml><?xml version="1.0" encoding="utf-8"?>
<sst xmlns="http://schemas.openxmlformats.org/spreadsheetml/2006/main" count="183" uniqueCount="175">
  <si>
    <t>PERFORMA FOR CALCULATING INCOME TAX</t>
  </si>
  <si>
    <t>DESIGNATION</t>
  </si>
  <si>
    <t>OFFICIAL ADDRESS</t>
  </si>
  <si>
    <t>RESIDENTIAL ADDRESS</t>
  </si>
  <si>
    <t>FINANCIAL YEAR</t>
  </si>
  <si>
    <t>ASSESSMENT YEAR</t>
  </si>
  <si>
    <t>PAN</t>
  </si>
  <si>
    <t>(-) TRANSPORT ALLOWANCE</t>
  </si>
  <si>
    <t>2. NET SALARY INCOME</t>
  </si>
  <si>
    <t>5. INCOME FROM OTHER SOURCES</t>
  </si>
  <si>
    <t>7. DEDUCTION UNDER SECTION  80C TO 80U</t>
  </si>
  <si>
    <t>80-CCE (PROVIDED THAT THE AGGREGATE AMOUNT OF DEDUCTION U/S 80-C)</t>
  </si>
  <si>
    <t>80-DDB (MEDICAL TREATMENT OF HIMSELF OR DEPENDENT RELATIONS)</t>
  </si>
  <si>
    <t>80-E (INTEREST PAID ON A LOAN TAKEN FRO HIGHER EDUCATION)</t>
  </si>
  <si>
    <t>80-GG (RENT PAID)</t>
  </si>
  <si>
    <t>8. NET TAXABLE INCOME (6-7)</t>
  </si>
  <si>
    <t>13. NET TAX PAYABLE (11+12)</t>
  </si>
  <si>
    <t>DATE:-</t>
  </si>
  <si>
    <t>COUNTER SIGNED BY THE HEAD</t>
  </si>
  <si>
    <t>SIGNATURE OF EMPLOYEE</t>
  </si>
  <si>
    <t xml:space="preserve">NAME OF THE OFFICAL </t>
  </si>
  <si>
    <t xml:space="preserve">          (A) INCOME FROM HOUSE PROPERTY</t>
  </si>
  <si>
    <t xml:space="preserve">          (B) CAPITAL GAINS</t>
  </si>
  <si>
    <t xml:space="preserve">          (C.) OTHER SOURCES: UTI, BANK, INTEREST, NSCs, KISSAN VIKAS PATRAS ETC.</t>
  </si>
  <si>
    <t xml:space="preserve">                      1) PROVIDENT FUND</t>
  </si>
  <si>
    <t xml:space="preserve">                      2) PPF/VPF</t>
  </si>
  <si>
    <t xml:space="preserve">                      3) L.I.C</t>
  </si>
  <si>
    <t xml:space="preserve">                      4) ACCRUED INTEREST ON NSCs</t>
  </si>
  <si>
    <t xml:space="preserve">                      5) NSCs PURCHASED</t>
  </si>
  <si>
    <t xml:space="preserve">                      6) GIS</t>
  </si>
  <si>
    <t xml:space="preserve">                      8) REPAYMENT OF HOUSE/BUILDING LOAN</t>
  </si>
  <si>
    <t xml:space="preserve">                      9) INFRASTRUCTURE TAX SAVING BONDS</t>
  </si>
  <si>
    <t xml:space="preserve">                                                                ROUND OFF TO THE MULTIPLE OF TEN RUPEES</t>
  </si>
  <si>
    <t>1. SALARY INCOME RECEIVED DURING FINANCIAL YEAR (INCLUDING ALL ALLOWANCES AND PERKS ETC.)</t>
  </si>
  <si>
    <t xml:space="preserve">                     10) POSTAL LIFE INSURANCE</t>
  </si>
  <si>
    <t xml:space="preserve">                     11) ANY OTHER</t>
  </si>
  <si>
    <t>80-U (PHYSICALLY HANDICAPPED) (UPTO 50000, SEVERE DISABLITIES 750000)</t>
  </si>
  <si>
    <t>80-DD (MEDICAL TREATMENT OF HANDICAPPED DEPENDENTS)</t>
  </si>
  <si>
    <t>80-G (DONATIONS GIVEN TO APPROVED INSTITUTIONS)</t>
  </si>
  <si>
    <t xml:space="preserve">                      7) TUITION FEES (UPTO TO TWO CHILDREN )</t>
  </si>
  <si>
    <t xml:space="preserve">   B.</t>
  </si>
  <si>
    <t>TOTAL OF ALL DEDUCTIONS (A+B)</t>
  </si>
  <si>
    <t>11. TOTAL TAX PAYABLE (9+10)</t>
  </si>
  <si>
    <t>14. LESS TAX ALREADY PAID/ RELIEF UNDER 89U</t>
  </si>
  <si>
    <t>TOTALOF 5</t>
  </si>
  <si>
    <t>TOTAL OF B</t>
  </si>
  <si>
    <t>NEW FORM NO 16</t>
  </si>
  <si>
    <t>{see Rule 31(1)(a)of income tax rules1962}</t>
  </si>
  <si>
    <t>certificate under section 203 of the income tax Act,1961 for tax deduction at source</t>
  </si>
  <si>
    <t>from income chargeable under the head"salaries"</t>
  </si>
  <si>
    <t>NAME &amp; DESIGNATION OF EMPLOYEE</t>
  </si>
  <si>
    <t>PAN /GIR NO.</t>
  </si>
  <si>
    <t>TAN</t>
  </si>
  <si>
    <t>under section 206 is to be filed</t>
  </si>
  <si>
    <t>Quarter</t>
  </si>
  <si>
    <t>Acknowledgement No.</t>
  </si>
  <si>
    <t>PERIOD</t>
  </si>
  <si>
    <t>FROM</t>
  </si>
  <si>
    <t>TO</t>
  </si>
  <si>
    <t>ASSESMENT YEAR</t>
  </si>
  <si>
    <t xml:space="preserve">             DETAILS OF SALARY PAID &amp;OTHER INCOME TAX DEDUCTED</t>
  </si>
  <si>
    <t>1) Gross Salary</t>
  </si>
  <si>
    <t>a) Salary as per Provisions contained in sec.17(1)</t>
  </si>
  <si>
    <t>b)Value of prequisties u/s17(2) (as per form no.12</t>
  </si>
  <si>
    <t xml:space="preserve">     BA, wherever applicable)</t>
  </si>
  <si>
    <t>c)Profits in lieu of salary under section 17(3)(as per</t>
  </si>
  <si>
    <t xml:space="preserve">    Form no.12BA, wherever applicable)</t>
  </si>
  <si>
    <t>d) Total</t>
  </si>
  <si>
    <t>2. Less:Allowance to the extent exempt under section 10</t>
  </si>
  <si>
    <t>3.Balance(1-2)</t>
  </si>
  <si>
    <t>4.Deductions</t>
  </si>
  <si>
    <t xml:space="preserve">  (a) Entertainment Allowance</t>
  </si>
  <si>
    <t xml:space="preserve">  (b)Tax on Employment</t>
  </si>
  <si>
    <t>5. Aggregate of 4(a) &amp; (b)</t>
  </si>
  <si>
    <t>6.Income Chargeable under the head salaries(3-5)</t>
  </si>
  <si>
    <t>7.Add:Any Other income reported by the employee</t>
  </si>
  <si>
    <t>8.Gross Total income(6+7)</t>
  </si>
  <si>
    <t>9.Deductions under chapter VI A</t>
  </si>
  <si>
    <t>Gross</t>
  </si>
  <si>
    <t>Deductible</t>
  </si>
  <si>
    <t>(A) Sections 80C,80CCC &amp;80CCD</t>
  </si>
  <si>
    <t xml:space="preserve"> Amount</t>
  </si>
  <si>
    <t>(a) Sections 80C</t>
  </si>
  <si>
    <t>1) Provident Fund</t>
  </si>
  <si>
    <t>2)P.P.F.</t>
  </si>
  <si>
    <t>4)Accrued Interest on NSC's</t>
  </si>
  <si>
    <t>5)NSC's Purchased</t>
  </si>
  <si>
    <t>6)GIS</t>
  </si>
  <si>
    <t>7)Tution Fees</t>
  </si>
  <si>
    <t>8)Repayment Of House Building Loan</t>
  </si>
  <si>
    <t>9)Infrastructure Tax Saving Bonds</t>
  </si>
  <si>
    <t>TOTAL</t>
  </si>
  <si>
    <t>(a)80-CCC</t>
  </si>
  <si>
    <t>(b)80-CCCD</t>
  </si>
  <si>
    <t>(c)80-CCE</t>
  </si>
  <si>
    <t>(d)80-DD</t>
  </si>
  <si>
    <t>(e)80-DDB</t>
  </si>
  <si>
    <t>(f)80-E</t>
  </si>
  <si>
    <t>(g)80-G</t>
  </si>
  <si>
    <t>(h)80-GG</t>
  </si>
  <si>
    <t>(i)80-U</t>
  </si>
  <si>
    <t>10.Total Deductions under chapter VI A</t>
  </si>
  <si>
    <t>Tax Payable/Refundable</t>
  </si>
  <si>
    <t>DETAILS OF TAX DEDUCTED AND DEPOSITED INTO CENTRAL GOVERNMENT ACCOUNT</t>
  </si>
  <si>
    <t>S.No.</t>
  </si>
  <si>
    <t>Tds Rs.</t>
  </si>
  <si>
    <t>Surcharge Rs</t>
  </si>
  <si>
    <t>Edu.Cess</t>
  </si>
  <si>
    <t>Total Tax Deposited</t>
  </si>
  <si>
    <t>Cheque/DD No./Bill no</t>
  </si>
  <si>
    <t>BSR code of Bank Branch</t>
  </si>
  <si>
    <t>Date on Which tax deposited</t>
  </si>
  <si>
    <t>Transfer voucher/ challan</t>
  </si>
  <si>
    <t xml:space="preserve">Rs </t>
  </si>
  <si>
    <t>Has Been Deducted At Source And Paid To The Credit Of The Central Govt.I Further Certify That The</t>
  </si>
  <si>
    <t xml:space="preserve">Information Given Above Is True And Correct Based On The Books Of Accounts, Documents And </t>
  </si>
  <si>
    <t>Other Available Records</t>
  </si>
  <si>
    <t>SIGNATURE OF THE PERSON RESPONSIBLE FOR DEDUCTION OF TAX</t>
  </si>
  <si>
    <t>DATE</t>
  </si>
  <si>
    <t>FULL NAME</t>
  </si>
  <si>
    <t>PLACE</t>
  </si>
  <si>
    <t>Of Working In The Capacity Of Principal GSSS KARNI KHERA</t>
  </si>
  <si>
    <t>TOTAL OF (2)</t>
  </si>
  <si>
    <t>10) POSTAL LIFE INSURANCE</t>
  </si>
  <si>
    <t>11)Any Other</t>
  </si>
  <si>
    <t>B.</t>
  </si>
  <si>
    <t>A.</t>
  </si>
  <si>
    <t>TOTAL OF A</t>
  </si>
  <si>
    <t>11. NET TAXABLE INCOME</t>
  </si>
  <si>
    <t>12. ROUNDED OFF NET TAXABLE INCOME</t>
  </si>
  <si>
    <t>10. TOTAL INCOME TAX</t>
  </si>
  <si>
    <t>(10-11)</t>
  </si>
  <si>
    <t>13. TOTAL INCOME TAX</t>
  </si>
  <si>
    <t>14. LESS TAX REBATE U/S 87 (A)</t>
  </si>
  <si>
    <t>MAXIMUM SAVING ALLOWED UPTO 150000 U/S 80C</t>
  </si>
  <si>
    <t>INCOME ABOVE 250000</t>
  </si>
  <si>
    <r>
      <t>DECLARATION:-</t>
    </r>
    <r>
      <rPr>
        <sz val="8"/>
        <rFont val="Arial"/>
        <family val="2"/>
      </rPr>
      <t xml:space="preserve"> I UNDERTAKE TO SUPPLY THE DOCUMENTARY PROOF OF DEDUCTIONS CLAIMED ABOVE. I SHALL PERSONALLY RESPONSIBLE TO FILE RETURN WITH INCOME TAX DEPTT. AS REQUIRED UNDER THE LAW AND ALSO TO LIABLE TO FACE CONSEQUENCES FOR WRONG INFORMATION SUPPLIED AND INCOME CONCEALED IF ANY.</t>
    </r>
  </si>
  <si>
    <t>NAME &amp; ADDRESS OF THE EMPLOYER</t>
  </si>
  <si>
    <t>3)L.I.C.</t>
  </si>
  <si>
    <t>15. Tax Payable</t>
  </si>
  <si>
    <t>16. Relief under Sec 89</t>
  </si>
  <si>
    <t>17. Tax Payable(15-16)</t>
  </si>
  <si>
    <t>18. Less(a)Tax deducted at source u/s192(1)</t>
  </si>
  <si>
    <t>(b) Tax paid by emloyer on behalf of emloyee</t>
  </si>
  <si>
    <t>15. BALANCE TAX PAYABLE</t>
  </si>
  <si>
    <t>(-) HRA EXEMPTABLE (ACTUAL HRA REC OR 40% OF BP+DA, WHICHEVER IS LEAST)</t>
  </si>
  <si>
    <t>12. ADD HEALTH AND EDUCATION CESS @ 4% ON TOTAL TAX AT SR.NO. 11</t>
  </si>
  <si>
    <t>3. LESS PROFESSIONAL TAX/ ENTERTAINMENT TAX U/S 16</t>
  </si>
  <si>
    <t>4. NET SALARY INCOME (2-3)</t>
  </si>
  <si>
    <t>6. GROSS SALARY TOTAL OF (4+5)</t>
  </si>
  <si>
    <t>80-D MEDICAL INSURANCE PREMIUM (MAXIMUM UPTO RS. 25000)</t>
  </si>
  <si>
    <t xml:space="preserve"> </t>
  </si>
  <si>
    <t>(-) STANDARD DEDUCTION U/S 16 (1)</t>
  </si>
  <si>
    <t>(-) INTEREST OF HOUSE BUILDING ADVANCE (U/S 24(2)) MAXIMUM UPTO RS. 200000</t>
  </si>
  <si>
    <t xml:space="preserve">      A.   80-C (VARIOUS SAVING INVESTMENTS MAX LIMIT 1.5 LAKHS</t>
  </si>
  <si>
    <t>14. Health and Education Cess</t>
  </si>
  <si>
    <t>VISHAL WATTS</t>
  </si>
  <si>
    <t>COMPUTER FACULTY</t>
  </si>
  <si>
    <t>GOVT.SEN.SEC. SCHOOL ,KARNI KHERA, FAZILKA</t>
  </si>
  <si>
    <t>2023-2024</t>
  </si>
  <si>
    <t xml:space="preserve">                             LESS THAN 300000</t>
  </si>
  <si>
    <t xml:space="preserve">                             RS. 300001 TO 600000…………@ 5%</t>
  </si>
  <si>
    <t xml:space="preserve">                             RS. 600001 TO 900000………….@10%</t>
  </si>
  <si>
    <t xml:space="preserve">                             RS. 900001 TO 1200000………….@15%</t>
  </si>
  <si>
    <t>2024-2025</t>
  </si>
  <si>
    <t xml:space="preserve">                             RS. 1200001 to 1500000……………..@20%</t>
  </si>
  <si>
    <t>9. INCOME UPTO RS. 300000………. NIL (FOR BOTH MALE AND FEMALE)</t>
  </si>
  <si>
    <t xml:space="preserve">                             RS. 1500001 AND ABOVE……………..@30% FOR ALL</t>
  </si>
  <si>
    <t>10. ADD SURCHARGE@10% (PERSON HAVING INCOME EXCEEDING RS 5000000</t>
  </si>
  <si>
    <t>iHRMS Code</t>
  </si>
  <si>
    <t>Mobile No.</t>
  </si>
  <si>
    <t>80-CCD (1B) (EMPLOYEE'S VOLUNTRY CONTRIBUTION TO NPS SCHEME) (MAXIMUM UPTO Rs. 50000)</t>
  </si>
  <si>
    <t>80-CCD(2) (EMPLOYER'S CONTRIBUTION TO NPS)</t>
  </si>
  <si>
    <t xml:space="preserve"> Do hereby certify that a Sum Of Rs</t>
  </si>
  <si>
    <t>11. LESS TAX REBATE U/S 87 (A) (rebate of rs. 25000 if tacable income is less than 700000)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</si>
</sst>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0"/>
      <name val="Arial"/>
      <family val="2"/>
    </font>
    <font>
      <sz val="8"/>
      <name val="Arial"/>
      <family val="2"/>
    </font>
    <font>
      <b/>
      <sz val="10"/>
      <name val="Arial"/>
      <family val="2"/>
    </font>
    <font>
      <b/>
      <sz val="8"/>
      <name val="Arial"/>
      <family val="2"/>
    </font>
    <font>
      <sz val="10"/>
      <name val="Arial"/>
      <family val="2"/>
    </font>
    <font>
      <b/>
      <sz val="10"/>
      <color indexed="10"/>
      <name val="Arial"/>
      <family val="2"/>
    </font>
    <font>
      <b/>
      <sz val="10"/>
      <name val="Arial"/>
      <family val="2"/>
    </font>
    <font>
      <sz val="10"/>
      <name val="Arial"/>
      <family val="2"/>
    </font>
    <font>
      <b/>
      <sz val="11"/>
      <color indexed="8"/>
      <name val="Calibri"/>
      <family val="2"/>
    </font>
    <font>
      <b/>
      <sz val="14"/>
      <color indexed="8"/>
      <name val="Calibri"/>
      <family val="2"/>
    </font>
    <font>
      <b/>
      <sz val="12"/>
      <color indexed="8"/>
      <name val="Calibri"/>
      <family val="2"/>
    </font>
    <font>
      <b/>
      <sz val="10"/>
      <color indexed="8"/>
      <name val="Calibri"/>
      <family val="2"/>
    </font>
    <font>
      <b/>
      <sz val="9"/>
      <color indexed="8"/>
      <name val="Calibri"/>
      <family val="2"/>
    </font>
    <font>
      <b/>
      <sz val="11"/>
      <color indexed="8"/>
      <name val="Calibri"/>
      <family val="2"/>
    </font>
    <font>
      <sz val="10"/>
      <name val="Arial"/>
      <family val="2"/>
    </font>
    <font>
      <b/>
      <sz val="14"/>
      <name val="Arial"/>
      <family val="2"/>
    </font>
    <font>
      <sz val="11"/>
      <name val="Calibri"/>
      <family val="2"/>
    </font>
    <font>
      <b/>
      <sz val="8"/>
      <color rgb="FFFF0000"/>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0" fontId="3" fillId="0" borderId="0" xfId="0" applyFont="1" applyBorder="1" applyAlignment="1">
      <alignment horizontal="left"/>
    </xf>
    <xf numFmtId="0" fontId="3" fillId="0" borderId="0" xfId="0" applyFont="1" applyBorder="1" applyAlignment="1">
      <alignment horizontal="center"/>
    </xf>
    <xf numFmtId="0" fontId="9" fillId="0" borderId="1" xfId="0" applyFont="1" applyBorder="1"/>
    <xf numFmtId="0" fontId="9" fillId="0" borderId="0"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12" fillId="0" borderId="1" xfId="0" applyFont="1" applyBorder="1"/>
    <xf numFmtId="0" fontId="12" fillId="0" borderId="0" xfId="0" applyFont="1" applyBorder="1"/>
    <xf numFmtId="0" fontId="12" fillId="0" borderId="2" xfId="0" applyFont="1" applyBorder="1"/>
    <xf numFmtId="0" fontId="9" fillId="0" borderId="9" xfId="0" applyFont="1" applyBorder="1"/>
    <xf numFmtId="14" fontId="9" fillId="0" borderId="10" xfId="0" applyNumberFormat="1" applyFont="1" applyBorder="1"/>
    <xf numFmtId="14" fontId="9" fillId="0" borderId="11" xfId="0" applyNumberFormat="1" applyFont="1" applyBorder="1"/>
    <xf numFmtId="0" fontId="12" fillId="0" borderId="12" xfId="0" applyFont="1" applyBorder="1" applyAlignment="1">
      <alignment wrapText="1"/>
    </xf>
    <xf numFmtId="0" fontId="12" fillId="0" borderId="13" xfId="0" applyFont="1" applyBorder="1" applyAlignment="1">
      <alignment wrapText="1"/>
    </xf>
    <xf numFmtId="0" fontId="12" fillId="0" borderId="14" xfId="0" applyFont="1" applyBorder="1" applyAlignment="1">
      <alignment wrapText="1"/>
    </xf>
    <xf numFmtId="0" fontId="9" fillId="0" borderId="15" xfId="0" applyFont="1" applyBorder="1"/>
    <xf numFmtId="0" fontId="13" fillId="0" borderId="11" xfId="0" applyFont="1" applyBorder="1"/>
    <xf numFmtId="0" fontId="15" fillId="0" borderId="0" xfId="0" applyFont="1"/>
    <xf numFmtId="0" fontId="14" fillId="0" borderId="16" xfId="0" applyFont="1" applyBorder="1"/>
    <xf numFmtId="0" fontId="14" fillId="0" borderId="17" xfId="0" applyFont="1" applyBorder="1"/>
    <xf numFmtId="0" fontId="14" fillId="0" borderId="0" xfId="0" applyFont="1" applyBorder="1"/>
    <xf numFmtId="0" fontId="14" fillId="0" borderId="11" xfId="0" applyFont="1" applyBorder="1"/>
    <xf numFmtId="0" fontId="14" fillId="0" borderId="3" xfId="0" applyFont="1" applyBorder="1"/>
    <xf numFmtId="0" fontId="14" fillId="0" borderId="2" xfId="0" applyFont="1" applyBorder="1"/>
    <xf numFmtId="0" fontId="1" fillId="0" borderId="15"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0" fillId="0" borderId="15" xfId="0" applyBorder="1" applyProtection="1">
      <protection locked="0"/>
    </xf>
    <xf numFmtId="0" fontId="7" fillId="0" borderId="15" xfId="0" applyFont="1" applyBorder="1" applyAlignment="1" applyProtection="1">
      <alignment horizontal="center"/>
      <protection locked="0"/>
    </xf>
    <xf numFmtId="0" fontId="3" fillId="0" borderId="15" xfId="0" applyFont="1" applyBorder="1" applyAlignment="1" applyProtection="1">
      <alignment horizontal="left"/>
    </xf>
    <xf numFmtId="0" fontId="2" fillId="0" borderId="15" xfId="0" applyFont="1" applyBorder="1" applyAlignment="1" applyProtection="1">
      <alignment horizontal="right"/>
    </xf>
    <xf numFmtId="0" fontId="0" fillId="0" borderId="0" xfId="0" applyProtection="1"/>
    <xf numFmtId="0" fontId="0" fillId="0" borderId="0" xfId="0" applyProtection="1">
      <protection locked="0"/>
    </xf>
    <xf numFmtId="0" fontId="9" fillId="0" borderId="2" xfId="0" applyFont="1" applyBorder="1" applyAlignment="1">
      <alignment horizontal="center"/>
    </xf>
    <xf numFmtId="0" fontId="9" fillId="0" borderId="5" xfId="0" applyFont="1" applyBorder="1" applyAlignment="1">
      <alignment horizontal="center"/>
    </xf>
    <xf numFmtId="0" fontId="3" fillId="0" borderId="0" xfId="0" applyFont="1"/>
    <xf numFmtId="0" fontId="4" fillId="0" borderId="0" xfId="0" applyFont="1" applyBorder="1" applyAlignment="1">
      <alignment horizontal="center"/>
    </xf>
    <xf numFmtId="0" fontId="4" fillId="0" borderId="0" xfId="0" applyFont="1" applyBorder="1"/>
    <xf numFmtId="0" fontId="9" fillId="0" borderId="8" xfId="0" applyFont="1" applyBorder="1" applyAlignment="1">
      <alignment horizontal="center"/>
    </xf>
    <xf numFmtId="0" fontId="9" fillId="0" borderId="10" xfId="0" applyFont="1" applyBorder="1" applyAlignment="1">
      <alignment horizontal="center"/>
    </xf>
    <xf numFmtId="0" fontId="14" fillId="0" borderId="10" xfId="0" applyFont="1" applyBorder="1" applyAlignment="1">
      <alignment horizontal="center"/>
    </xf>
    <xf numFmtId="0" fontId="9" fillId="0" borderId="11" xfId="0" applyFont="1" applyBorder="1" applyAlignment="1">
      <alignment horizontal="center"/>
    </xf>
    <xf numFmtId="0" fontId="9" fillId="2" borderId="10" xfId="0" applyFont="1" applyFill="1" applyBorder="1" applyAlignment="1">
      <alignment horizontal="center"/>
    </xf>
    <xf numFmtId="0" fontId="15" fillId="0" borderId="0" xfId="0" applyFont="1" applyAlignment="1">
      <alignment horizontal="center"/>
    </xf>
    <xf numFmtId="0" fontId="9" fillId="0" borderId="0" xfId="0" applyFont="1" applyBorder="1" applyProtection="1">
      <protection locked="0"/>
    </xf>
    <xf numFmtId="0" fontId="14" fillId="0" borderId="0" xfId="0" applyFont="1" applyBorder="1" applyProtection="1">
      <protection locked="0"/>
    </xf>
    <xf numFmtId="0" fontId="9" fillId="0" borderId="2" xfId="0" applyFont="1" applyBorder="1" applyAlignment="1">
      <alignment horizontal="center"/>
    </xf>
    <xf numFmtId="14" fontId="9" fillId="0" borderId="10" xfId="0" applyNumberFormat="1" applyFont="1" applyBorder="1" applyAlignment="1" applyProtection="1">
      <alignment horizontal="center"/>
      <protection locked="0"/>
    </xf>
    <xf numFmtId="0" fontId="9" fillId="0" borderId="0" xfId="0" applyFont="1" applyBorder="1" applyAlignment="1"/>
    <xf numFmtId="0" fontId="14" fillId="0" borderId="0" xfId="0" applyFont="1" applyBorder="1" applyAlignment="1"/>
    <xf numFmtId="0" fontId="9" fillId="0" borderId="0" xfId="0" applyFont="1" applyBorder="1" applyAlignment="1" applyProtection="1">
      <alignment horizontal="center"/>
      <protection locked="0"/>
    </xf>
    <xf numFmtId="0" fontId="17" fillId="0" borderId="0" xfId="0" applyFont="1"/>
    <xf numFmtId="0" fontId="4" fillId="3" borderId="15" xfId="0" applyFont="1" applyFill="1" applyBorder="1" applyAlignment="1" applyProtection="1">
      <alignment horizontal="center"/>
      <protection locked="0"/>
    </xf>
    <xf numFmtId="0" fontId="4" fillId="3" borderId="15"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2" fillId="3" borderId="15" xfId="0" applyFont="1" applyFill="1" applyBorder="1" applyProtection="1">
      <protection locked="0"/>
    </xf>
    <xf numFmtId="0" fontId="4" fillId="3" borderId="15" xfId="0" applyFont="1" applyFill="1" applyBorder="1" applyProtection="1"/>
    <xf numFmtId="0" fontId="1" fillId="5" borderId="15" xfId="0" applyFont="1" applyFill="1" applyBorder="1" applyAlignment="1" applyProtection="1">
      <alignment horizontal="center"/>
    </xf>
    <xf numFmtId="0" fontId="7" fillId="5" borderId="15" xfId="0" applyFont="1" applyFill="1" applyBorder="1" applyAlignment="1" applyProtection="1">
      <alignment horizontal="center"/>
    </xf>
    <xf numFmtId="0" fontId="2" fillId="5" borderId="15" xfId="0" applyFont="1" applyFill="1" applyBorder="1" applyProtection="1"/>
    <xf numFmtId="0" fontId="7" fillId="5" borderId="15" xfId="0" applyFont="1" applyFill="1" applyBorder="1" applyAlignment="1" applyProtection="1">
      <alignment horizontal="right"/>
    </xf>
    <xf numFmtId="0" fontId="3" fillId="5" borderId="15" xfId="0" applyFont="1" applyFill="1" applyBorder="1" applyAlignment="1" applyProtection="1"/>
    <xf numFmtId="0" fontId="5" fillId="5" borderId="15" xfId="0" applyFont="1" applyFill="1" applyBorder="1" applyAlignment="1" applyProtection="1">
      <alignment horizontal="center"/>
    </xf>
    <xf numFmtId="0" fontId="3" fillId="5" borderId="15" xfId="0" applyFont="1" applyFill="1" applyBorder="1" applyAlignment="1" applyProtection="1">
      <alignment horizontal="center"/>
    </xf>
    <xf numFmtId="0" fontId="8" fillId="5" borderId="15" xfId="0" applyFont="1" applyFill="1" applyBorder="1" applyAlignment="1" applyProtection="1">
      <alignment horizontal="center"/>
    </xf>
    <xf numFmtId="0" fontId="8" fillId="5" borderId="15" xfId="0" applyFont="1" applyFill="1" applyBorder="1" applyAlignment="1" applyProtection="1">
      <alignment horizontal="center"/>
      <protection locked="0"/>
    </xf>
    <xf numFmtId="0" fontId="4" fillId="6" borderId="15" xfId="0" applyFont="1" applyFill="1" applyBorder="1" applyProtection="1"/>
    <xf numFmtId="0" fontId="2" fillId="6" borderId="15" xfId="0" applyFont="1" applyFill="1" applyBorder="1" applyProtection="1">
      <protection locked="0"/>
    </xf>
    <xf numFmtId="0" fontId="3" fillId="0" borderId="19" xfId="0" applyFont="1" applyBorder="1" applyAlignment="1" applyProtection="1"/>
    <xf numFmtId="0" fontId="3" fillId="0" borderId="21" xfId="0" applyFont="1" applyBorder="1" applyAlignment="1" applyProtection="1"/>
    <xf numFmtId="0" fontId="4" fillId="0" borderId="19" xfId="0" applyFont="1" applyBorder="1" applyAlignment="1" applyProtection="1"/>
    <xf numFmtId="0" fontId="4" fillId="0" borderId="21" xfId="0" applyFont="1" applyBorder="1" applyAlignment="1" applyProtection="1"/>
    <xf numFmtId="0" fontId="2" fillId="0" borderId="15" xfId="0" applyFont="1" applyBorder="1" applyAlignment="1" applyProtection="1">
      <alignment horizontal="center"/>
      <protection locked="0"/>
    </xf>
    <xf numFmtId="0" fontId="19" fillId="5" borderId="15" xfId="0" applyFont="1" applyFill="1" applyBorder="1" applyAlignment="1" applyProtection="1">
      <alignment horizontal="center"/>
    </xf>
    <xf numFmtId="0" fontId="4" fillId="3" borderId="15" xfId="0" applyFont="1" applyFill="1" applyBorder="1" applyProtection="1">
      <protection locked="0"/>
    </xf>
    <xf numFmtId="0" fontId="3" fillId="0" borderId="15" xfId="0" applyFont="1" applyBorder="1" applyAlignment="1" applyProtection="1"/>
    <xf numFmtId="0" fontId="18" fillId="0" borderId="15" xfId="0" applyFont="1" applyBorder="1" applyAlignment="1" applyProtection="1"/>
    <xf numFmtId="0" fontId="4" fillId="0" borderId="15" xfId="0" applyFont="1" applyBorder="1" applyAlignment="1" applyProtection="1"/>
    <xf numFmtId="0" fontId="10" fillId="0" borderId="34" xfId="0" applyFont="1" applyBorder="1" applyAlignment="1"/>
    <xf numFmtId="0" fontId="10" fillId="0" borderId="33" xfId="0" applyFont="1" applyBorder="1" applyAlignment="1"/>
    <xf numFmtId="0" fontId="20" fillId="0" borderId="0" xfId="0" applyFont="1"/>
    <xf numFmtId="0" fontId="4" fillId="6" borderId="15" xfId="0" applyFont="1" applyFill="1" applyBorder="1" applyAlignment="1" applyProtection="1">
      <alignment horizontal="center"/>
    </xf>
    <xf numFmtId="1" fontId="3" fillId="5" borderId="15" xfId="0" applyNumberFormat="1" applyFont="1" applyFill="1" applyBorder="1" applyAlignment="1" applyProtection="1">
      <alignment horizontal="center"/>
    </xf>
    <xf numFmtId="1" fontId="19" fillId="5" borderId="15" xfId="0" applyNumberFormat="1" applyFont="1" applyFill="1" applyBorder="1" applyAlignment="1" applyProtection="1">
      <alignment horizontal="center"/>
    </xf>
    <xf numFmtId="1" fontId="2" fillId="5" borderId="15" xfId="0" applyNumberFormat="1" applyFont="1" applyFill="1" applyBorder="1" applyProtection="1"/>
    <xf numFmtId="1" fontId="8" fillId="5" borderId="15" xfId="0" applyNumberFormat="1" applyFont="1" applyFill="1" applyBorder="1" applyAlignment="1" applyProtection="1">
      <alignment horizontal="center"/>
    </xf>
    <xf numFmtId="0" fontId="2" fillId="0" borderId="15" xfId="0" applyFont="1" applyBorder="1" applyAlignment="1" applyProtection="1">
      <alignment horizontal="left"/>
    </xf>
    <xf numFmtId="0" fontId="3" fillId="0" borderId="19" xfId="0" applyFont="1" applyBorder="1" applyAlignment="1" applyProtection="1">
      <alignment horizontal="left"/>
    </xf>
    <xf numFmtId="0" fontId="3" fillId="0" borderId="20" xfId="0" applyFont="1" applyBorder="1" applyAlignment="1" applyProtection="1">
      <alignment horizontal="left"/>
    </xf>
    <xf numFmtId="0" fontId="3" fillId="0" borderId="19" xfId="0" applyFont="1" applyBorder="1" applyAlignment="1" applyProtection="1">
      <alignment horizontal="right"/>
    </xf>
    <xf numFmtId="0" fontId="3" fillId="0" borderId="20" xfId="0" applyFont="1" applyBorder="1" applyAlignment="1" applyProtection="1">
      <alignment horizontal="right"/>
    </xf>
    <xf numFmtId="0" fontId="2" fillId="0" borderId="19" xfId="0" applyFont="1" applyBorder="1" applyAlignment="1" applyProtection="1">
      <alignment horizontal="left"/>
    </xf>
    <xf numFmtId="0" fontId="2" fillId="0" borderId="20" xfId="0" applyFont="1" applyBorder="1" applyAlignment="1" applyProtection="1">
      <alignment horizontal="left"/>
    </xf>
    <xf numFmtId="0" fontId="3" fillId="0" borderId="15" xfId="0" applyFont="1" applyBorder="1" applyAlignment="1" applyProtection="1">
      <alignment horizontal="left"/>
    </xf>
    <xf numFmtId="0" fontId="4" fillId="0" borderId="0" xfId="0" applyFont="1" applyBorder="1" applyAlignment="1">
      <alignment horizontal="center"/>
    </xf>
    <xf numFmtId="0" fontId="3" fillId="0" borderId="21" xfId="0" applyFont="1" applyBorder="1" applyAlignment="1" applyProtection="1">
      <alignment horizontal="right"/>
    </xf>
    <xf numFmtId="0" fontId="3" fillId="0" borderId="15" xfId="0" applyFont="1" applyBorder="1" applyAlignment="1" applyProtection="1">
      <alignment horizontal="center"/>
    </xf>
    <xf numFmtId="0" fontId="4" fillId="0" borderId="19" xfId="0" applyFont="1" applyBorder="1" applyAlignment="1" applyProtection="1">
      <alignment horizontal="center"/>
    </xf>
    <xf numFmtId="0" fontId="4" fillId="0" borderId="21" xfId="0" applyFont="1" applyBorder="1" applyAlignment="1" applyProtection="1">
      <alignment horizontal="center"/>
    </xf>
    <xf numFmtId="0" fontId="4" fillId="0" borderId="20" xfId="0" applyFont="1" applyBorder="1" applyAlignment="1" applyProtection="1">
      <alignment horizontal="center"/>
    </xf>
    <xf numFmtId="0" fontId="8" fillId="0" borderId="13" xfId="0" applyFont="1" applyBorder="1" applyAlignment="1" applyProtection="1">
      <alignment horizontal="center"/>
    </xf>
    <xf numFmtId="0" fontId="8" fillId="0" borderId="40" xfId="0" applyFont="1" applyBorder="1" applyAlignment="1" applyProtection="1">
      <alignment horizontal="center"/>
    </xf>
    <xf numFmtId="0" fontId="8" fillId="0" borderId="41" xfId="0" applyFont="1" applyBorder="1" applyAlignment="1" applyProtection="1">
      <alignment horizontal="center"/>
    </xf>
    <xf numFmtId="0" fontId="8" fillId="0" borderId="15" xfId="0" applyFont="1" applyBorder="1" applyAlignment="1" applyProtection="1">
      <alignment horizontal="center"/>
    </xf>
    <xf numFmtId="0" fontId="8" fillId="0" borderId="13"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8" fillId="0" borderId="41" xfId="0" applyFont="1" applyBorder="1" applyAlignment="1" applyProtection="1">
      <alignment horizontal="center"/>
      <protection locked="0"/>
    </xf>
    <xf numFmtId="0" fontId="4" fillId="0" borderId="15" xfId="0" applyFont="1" applyBorder="1" applyAlignment="1" applyProtection="1">
      <alignment horizontal="left"/>
    </xf>
    <xf numFmtId="0" fontId="4" fillId="0" borderId="19" xfId="0" applyFont="1" applyBorder="1" applyAlignment="1" applyProtection="1">
      <alignment horizontal="left"/>
    </xf>
    <xf numFmtId="0" fontId="4" fillId="0" borderId="21" xfId="0" applyFont="1" applyBorder="1" applyAlignment="1" applyProtection="1">
      <alignment horizontal="left"/>
    </xf>
    <xf numFmtId="0" fontId="4" fillId="0" borderId="19" xfId="0" applyFont="1" applyBorder="1" applyAlignment="1" applyProtection="1">
      <alignment horizontal="right"/>
    </xf>
    <xf numFmtId="0" fontId="4" fillId="0" borderId="21" xfId="0" applyFont="1" applyBorder="1" applyAlignment="1" applyProtection="1">
      <alignment horizontal="right"/>
    </xf>
    <xf numFmtId="0" fontId="3" fillId="0" borderId="21" xfId="0" applyFont="1" applyBorder="1" applyAlignment="1" applyProtection="1">
      <alignment horizontal="left"/>
    </xf>
    <xf numFmtId="16" fontId="3" fillId="0" borderId="19" xfId="0" applyNumberFormat="1" applyFont="1" applyBorder="1" applyAlignment="1" applyProtection="1">
      <alignment horizontal="center"/>
    </xf>
    <xf numFmtId="0" fontId="3" fillId="0" borderId="21" xfId="0" applyFont="1" applyBorder="1" applyAlignment="1" applyProtection="1">
      <alignment horizontal="center"/>
    </xf>
    <xf numFmtId="0" fontId="3" fillId="0" borderId="20" xfId="0" applyFont="1" applyBorder="1" applyAlignment="1" applyProtection="1">
      <alignment horizontal="center"/>
    </xf>
    <xf numFmtId="0" fontId="4" fillId="0" borderId="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lignment horizontal="center"/>
    </xf>
    <xf numFmtId="0" fontId="16" fillId="4" borderId="19" xfId="0" applyFont="1" applyFill="1" applyBorder="1" applyAlignment="1" applyProtection="1">
      <alignment horizontal="center" vertical="center"/>
    </xf>
    <xf numFmtId="0" fontId="16" fillId="4" borderId="21"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2" fillId="0" borderId="15"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4" fillId="0" borderId="20" xfId="0" applyFont="1" applyBorder="1" applyAlignment="1" applyProtection="1">
      <alignment horizontal="left"/>
    </xf>
    <xf numFmtId="0" fontId="9" fillId="0" borderId="1" xfId="0" applyFont="1" applyBorder="1" applyAlignment="1">
      <alignment horizontal="left"/>
    </xf>
    <xf numFmtId="0" fontId="9" fillId="0" borderId="0"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0" borderId="1"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2" xfId="0" applyFont="1" applyBorder="1" applyAlignment="1" applyProtection="1">
      <alignment horizontal="left"/>
      <protection locked="0"/>
    </xf>
    <xf numFmtId="16" fontId="3" fillId="0" borderId="19" xfId="0" applyNumberFormat="1" applyFont="1" applyBorder="1" applyAlignment="1">
      <alignment horizontal="center"/>
    </xf>
    <xf numFmtId="16" fontId="3" fillId="0" borderId="21" xfId="0" applyNumberFormat="1" applyFont="1" applyBorder="1" applyAlignment="1">
      <alignment horizontal="center"/>
    </xf>
    <xf numFmtId="16" fontId="3" fillId="0" borderId="22" xfId="0" applyNumberFormat="1" applyFont="1" applyBorder="1" applyAlignment="1">
      <alignment horizontal="center"/>
    </xf>
    <xf numFmtId="0" fontId="3" fillId="0" borderId="19"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9" fillId="0" borderId="1" xfId="0" applyFont="1" applyBorder="1" applyAlignment="1">
      <alignment horizontal="center"/>
    </xf>
    <xf numFmtId="0" fontId="9" fillId="0" borderId="0" xfId="0" applyFont="1" applyBorder="1" applyAlignment="1">
      <alignment horizontal="center"/>
    </xf>
    <xf numFmtId="0" fontId="9" fillId="0" borderId="2" xfId="0" applyFont="1" applyBorder="1" applyAlignment="1">
      <alignment horizontal="center"/>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23" xfId="0" applyFont="1" applyBorder="1" applyAlignment="1">
      <alignment horizontal="left"/>
    </xf>
    <xf numFmtId="0" fontId="9" fillId="0" borderId="24" xfId="0" applyFont="1" applyBorder="1" applyAlignment="1">
      <alignment horizontal="left"/>
    </xf>
    <xf numFmtId="0" fontId="9" fillId="0" borderId="25" xfId="0" applyFont="1" applyBorder="1" applyAlignment="1">
      <alignment horizontal="left"/>
    </xf>
    <xf numFmtId="0" fontId="12" fillId="0" borderId="15"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9"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14" fillId="0" borderId="18" xfId="0" applyFont="1" applyBorder="1" applyAlignment="1">
      <alignment horizontal="center"/>
    </xf>
    <xf numFmtId="0" fontId="14" fillId="0" borderId="17" xfId="0" applyFont="1" applyBorder="1" applyAlignment="1">
      <alignment horizontal="center"/>
    </xf>
    <xf numFmtId="0" fontId="9" fillId="0" borderId="36" xfId="0" applyFont="1" applyBorder="1" applyAlignment="1">
      <alignment horizontal="left"/>
    </xf>
    <xf numFmtId="0" fontId="9" fillId="0" borderId="37" xfId="0" applyFont="1" applyBorder="1" applyAlignment="1">
      <alignment horizontal="left"/>
    </xf>
    <xf numFmtId="0" fontId="9" fillId="0" borderId="38" xfId="0" applyFont="1" applyBorder="1" applyAlignment="1">
      <alignment horizontal="left"/>
    </xf>
    <xf numFmtId="0" fontId="10" fillId="0" borderId="9"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1" fillId="0" borderId="39" xfId="0" applyFont="1" applyBorder="1" applyAlignment="1">
      <alignment horizontal="center"/>
    </xf>
    <xf numFmtId="0" fontId="11" fillId="0" borderId="21" xfId="0" applyFont="1" applyBorder="1" applyAlignment="1">
      <alignment horizontal="center"/>
    </xf>
    <xf numFmtId="0" fontId="11" fillId="0" borderId="20" xfId="0" applyFont="1" applyBorder="1" applyAlignment="1">
      <alignment horizontal="center"/>
    </xf>
    <xf numFmtId="0" fontId="11" fillId="0" borderId="19" xfId="0" applyFont="1" applyBorder="1" applyAlignment="1">
      <alignment horizontal="center"/>
    </xf>
    <xf numFmtId="0" fontId="11" fillId="0" borderId="22"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9" fillId="0" borderId="38"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9" fillId="0" borderId="23"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0" borderId="28"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9" fillId="0" borderId="26"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27" xfId="0" applyFont="1" applyBorder="1" applyAlignment="1">
      <alignment horizontal="center"/>
    </xf>
    <xf numFmtId="0" fontId="9" fillId="0" borderId="18" xfId="0" applyFont="1" applyBorder="1" applyAlignment="1">
      <alignment horizontal="center"/>
    </xf>
    <xf numFmtId="0" fontId="9" fillId="0" borderId="17" xfId="0" applyFont="1" applyBorder="1" applyAlignment="1">
      <alignment horizontal="center"/>
    </xf>
    <xf numFmtId="0" fontId="12" fillId="0" borderId="30" xfId="0" applyFont="1" applyBorder="1" applyAlignment="1">
      <alignment horizontal="center"/>
    </xf>
    <xf numFmtId="0" fontId="12" fillId="0" borderId="35" xfId="0" applyFont="1" applyBorder="1" applyAlignment="1">
      <alignment horizontal="center"/>
    </xf>
    <xf numFmtId="0" fontId="12" fillId="0" borderId="31" xfId="0" applyFont="1" applyBorder="1" applyAlignment="1">
      <alignment horizontal="center"/>
    </xf>
    <xf numFmtId="0" fontId="9" fillId="0" borderId="16" xfId="0" applyFont="1" applyBorder="1" applyAlignment="1">
      <alignment horizontal="center"/>
    </xf>
    <xf numFmtId="0" fontId="12" fillId="0" borderId="1" xfId="0" applyFont="1" applyBorder="1" applyAlignment="1">
      <alignment horizontal="left"/>
    </xf>
    <xf numFmtId="0" fontId="12" fillId="0" borderId="0" xfId="0" applyFont="1" applyBorder="1" applyAlignment="1">
      <alignment horizontal="left"/>
    </xf>
    <xf numFmtId="0" fontId="12" fillId="0" borderId="2" xfId="0" applyFont="1" applyBorder="1" applyAlignment="1">
      <alignment horizontal="left"/>
    </xf>
    <xf numFmtId="0" fontId="14" fillId="0" borderId="0" xfId="0" applyFont="1" applyBorder="1" applyAlignment="1">
      <alignment horizontal="center"/>
    </xf>
    <xf numFmtId="0" fontId="14" fillId="0" borderId="2"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9"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4" fillId="0" borderId="27" xfId="0" applyFont="1" applyBorder="1" applyAlignment="1">
      <alignment horizontal="left"/>
    </xf>
    <xf numFmtId="0" fontId="4" fillId="0" borderId="0" xfId="0" applyFont="1" applyBorder="1" applyAlignment="1">
      <alignment horizontal="left"/>
    </xf>
    <xf numFmtId="0" fontId="4" fillId="0" borderId="2"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un%20sachdeva/VISHAL%20WATTS%20ITR%202013-14/tax%20calculation%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a"/>
      <sheetName val="16A"/>
    </sheetNames>
    <sheetDataSet>
      <sheetData sheetId="0">
        <row r="7">
          <cell r="B7" t="str">
            <v>(-)H.R.A.Exemptable</v>
          </cell>
        </row>
        <row r="9">
          <cell r="B9" t="str">
            <v>(-)Interest Of House Building Advance</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tabSelected="1" topLeftCell="A46" zoomScaleNormal="100" workbookViewId="0">
      <selection activeCell="F62" sqref="F62"/>
    </sheetView>
  </sheetViews>
  <sheetFormatPr defaultRowHeight="12.75" x14ac:dyDescent="0.2"/>
  <cols>
    <col min="1" max="1" width="18.28515625" bestFit="1" customWidth="1"/>
    <col min="2" max="2" width="58.28515625" customWidth="1"/>
    <col min="3" max="3" width="15.5703125" bestFit="1" customWidth="1"/>
    <col min="4" max="4" width="21.28515625" customWidth="1"/>
  </cols>
  <sheetData>
    <row r="1" spans="1:9" ht="25.5" customHeight="1" x14ac:dyDescent="0.2">
      <c r="A1" s="124" t="s">
        <v>0</v>
      </c>
      <c r="B1" s="125"/>
      <c r="C1" s="125"/>
      <c r="D1" s="126"/>
    </row>
    <row r="2" spans="1:9" x14ac:dyDescent="0.2">
      <c r="A2" s="71" t="s">
        <v>20</v>
      </c>
      <c r="B2" s="56" t="s">
        <v>156</v>
      </c>
      <c r="C2" s="71" t="s">
        <v>4</v>
      </c>
      <c r="D2" s="86" t="s">
        <v>159</v>
      </c>
    </row>
    <row r="3" spans="1:9" x14ac:dyDescent="0.2">
      <c r="A3" s="71" t="s">
        <v>1</v>
      </c>
      <c r="B3" s="56" t="s">
        <v>157</v>
      </c>
      <c r="C3" s="71" t="s">
        <v>5</v>
      </c>
      <c r="D3" s="86" t="s">
        <v>164</v>
      </c>
    </row>
    <row r="4" spans="1:9" x14ac:dyDescent="0.2">
      <c r="A4" s="71" t="s">
        <v>2</v>
      </c>
      <c r="B4" s="56" t="s">
        <v>158</v>
      </c>
      <c r="C4" s="71" t="s">
        <v>6</v>
      </c>
      <c r="D4" s="57"/>
    </row>
    <row r="5" spans="1:9" x14ac:dyDescent="0.2">
      <c r="A5" s="71" t="s">
        <v>3</v>
      </c>
      <c r="B5" s="56"/>
      <c r="C5" s="71" t="s">
        <v>169</v>
      </c>
      <c r="D5" s="58"/>
    </row>
    <row r="6" spans="1:9" x14ac:dyDescent="0.2">
      <c r="A6" s="72"/>
      <c r="B6" s="72"/>
      <c r="C6" s="71" t="s">
        <v>170</v>
      </c>
      <c r="D6" s="57"/>
    </row>
    <row r="7" spans="1:9" x14ac:dyDescent="0.2">
      <c r="A7" s="112" t="s">
        <v>33</v>
      </c>
      <c r="B7" s="112"/>
      <c r="C7" s="112"/>
      <c r="D7" s="59">
        <v>750000</v>
      </c>
    </row>
    <row r="8" spans="1:9" x14ac:dyDescent="0.2">
      <c r="A8" s="91" t="s">
        <v>145</v>
      </c>
      <c r="B8" s="91"/>
      <c r="C8" s="79">
        <v>0</v>
      </c>
      <c r="D8" s="127"/>
    </row>
    <row r="9" spans="1:9" x14ac:dyDescent="0.2">
      <c r="A9" s="91" t="s">
        <v>7</v>
      </c>
      <c r="B9" s="91"/>
      <c r="C9" s="60">
        <v>0</v>
      </c>
      <c r="D9" s="127"/>
    </row>
    <row r="10" spans="1:9" x14ac:dyDescent="0.2">
      <c r="A10" s="91" t="s">
        <v>153</v>
      </c>
      <c r="B10" s="91"/>
      <c r="C10" s="79">
        <v>0</v>
      </c>
      <c r="D10" s="127"/>
    </row>
    <row r="11" spans="1:9" x14ac:dyDescent="0.2">
      <c r="A11" s="113" t="s">
        <v>152</v>
      </c>
      <c r="B11" s="129"/>
      <c r="C11" s="79">
        <v>50000</v>
      </c>
      <c r="D11" s="77"/>
    </row>
    <row r="12" spans="1:9" x14ac:dyDescent="0.2">
      <c r="A12" s="73" t="s">
        <v>8</v>
      </c>
      <c r="B12" s="74"/>
      <c r="C12" s="80"/>
      <c r="D12" s="62">
        <f>D7-C8-C11</f>
        <v>700000</v>
      </c>
    </row>
    <row r="13" spans="1:9" x14ac:dyDescent="0.2">
      <c r="A13" s="113" t="s">
        <v>147</v>
      </c>
      <c r="B13" s="114"/>
      <c r="C13" s="81">
        <v>0</v>
      </c>
      <c r="D13" s="29">
        <f>C13</f>
        <v>0</v>
      </c>
    </row>
    <row r="14" spans="1:9" x14ac:dyDescent="0.2">
      <c r="A14" s="73" t="s">
        <v>148</v>
      </c>
      <c r="B14" s="74"/>
      <c r="C14" s="80"/>
      <c r="D14" s="63">
        <f>D12-D13</f>
        <v>700000</v>
      </c>
    </row>
    <row r="15" spans="1:9" x14ac:dyDescent="0.2">
      <c r="A15" s="75" t="s">
        <v>9</v>
      </c>
      <c r="B15" s="76"/>
      <c r="C15" s="82"/>
      <c r="D15" s="30"/>
      <c r="I15" s="35"/>
    </row>
    <row r="16" spans="1:9" x14ac:dyDescent="0.2">
      <c r="A16" s="91" t="s">
        <v>21</v>
      </c>
      <c r="B16" s="96"/>
      <c r="C16" s="60">
        <v>0</v>
      </c>
      <c r="D16" s="128"/>
    </row>
    <row r="17" spans="1:7" x14ac:dyDescent="0.2">
      <c r="A17" s="91" t="s">
        <v>22</v>
      </c>
      <c r="B17" s="96"/>
      <c r="C17" s="60">
        <v>0</v>
      </c>
      <c r="D17" s="128"/>
    </row>
    <row r="18" spans="1:7" x14ac:dyDescent="0.2">
      <c r="A18" s="91" t="s">
        <v>23</v>
      </c>
      <c r="B18" s="96"/>
      <c r="C18" s="60">
        <v>0</v>
      </c>
      <c r="D18" s="128"/>
    </row>
    <row r="19" spans="1:7" x14ac:dyDescent="0.2">
      <c r="A19" s="115" t="s">
        <v>44</v>
      </c>
      <c r="B19" s="116"/>
      <c r="C19" s="34">
        <f>SUM(C16:C18)</f>
        <v>0</v>
      </c>
      <c r="D19" s="30"/>
    </row>
    <row r="20" spans="1:7" x14ac:dyDescent="0.2">
      <c r="A20" s="92" t="s">
        <v>149</v>
      </c>
      <c r="B20" s="117"/>
      <c r="C20" s="93"/>
      <c r="D20" s="63">
        <f>D14+C19</f>
        <v>700000</v>
      </c>
    </row>
    <row r="21" spans="1:7" x14ac:dyDescent="0.2">
      <c r="A21" s="98" t="s">
        <v>10</v>
      </c>
      <c r="B21" s="98"/>
      <c r="C21" s="98"/>
      <c r="D21" s="30"/>
      <c r="G21" s="36"/>
    </row>
    <row r="22" spans="1:7" x14ac:dyDescent="0.2">
      <c r="A22" s="112" t="s">
        <v>154</v>
      </c>
      <c r="B22" s="112"/>
      <c r="C22" s="60">
        <v>0</v>
      </c>
      <c r="D22" s="108"/>
    </row>
    <row r="23" spans="1:7" x14ac:dyDescent="0.2">
      <c r="A23" s="91" t="s">
        <v>24</v>
      </c>
      <c r="B23" s="91"/>
      <c r="C23" s="60">
        <v>0</v>
      </c>
      <c r="D23" s="108"/>
    </row>
    <row r="24" spans="1:7" x14ac:dyDescent="0.2">
      <c r="A24" s="91" t="s">
        <v>25</v>
      </c>
      <c r="B24" s="91"/>
      <c r="C24" s="60">
        <v>150000</v>
      </c>
      <c r="D24" s="108"/>
    </row>
    <row r="25" spans="1:7" x14ac:dyDescent="0.2">
      <c r="A25" s="91" t="s">
        <v>26</v>
      </c>
      <c r="B25" s="91"/>
      <c r="C25" s="60">
        <v>0</v>
      </c>
      <c r="D25" s="108"/>
    </row>
    <row r="26" spans="1:7" x14ac:dyDescent="0.2">
      <c r="A26" s="91" t="s">
        <v>27</v>
      </c>
      <c r="B26" s="91"/>
      <c r="C26" s="60">
        <v>0</v>
      </c>
      <c r="D26" s="108"/>
    </row>
    <row r="27" spans="1:7" x14ac:dyDescent="0.2">
      <c r="A27" s="91" t="s">
        <v>28</v>
      </c>
      <c r="B27" s="91"/>
      <c r="C27" s="60">
        <v>0</v>
      </c>
      <c r="D27" s="108"/>
    </row>
    <row r="28" spans="1:7" x14ac:dyDescent="0.2">
      <c r="A28" s="91" t="s">
        <v>29</v>
      </c>
      <c r="B28" s="91"/>
      <c r="C28" s="60">
        <v>0</v>
      </c>
      <c r="D28" s="108"/>
    </row>
    <row r="29" spans="1:7" x14ac:dyDescent="0.2">
      <c r="A29" s="91" t="s">
        <v>39</v>
      </c>
      <c r="B29" s="91"/>
      <c r="C29" s="60">
        <v>0</v>
      </c>
      <c r="D29" s="108"/>
    </row>
    <row r="30" spans="1:7" x14ac:dyDescent="0.2">
      <c r="A30" s="91" t="s">
        <v>30</v>
      </c>
      <c r="B30" s="91"/>
      <c r="C30" s="60">
        <v>0</v>
      </c>
      <c r="D30" s="108"/>
    </row>
    <row r="31" spans="1:7" x14ac:dyDescent="0.2">
      <c r="A31" s="91" t="s">
        <v>31</v>
      </c>
      <c r="B31" s="91"/>
      <c r="C31" s="60">
        <v>0</v>
      </c>
      <c r="D31" s="108"/>
    </row>
    <row r="32" spans="1:7" x14ac:dyDescent="0.2">
      <c r="A32" s="91" t="s">
        <v>34</v>
      </c>
      <c r="B32" s="91"/>
      <c r="C32" s="60">
        <v>0</v>
      </c>
      <c r="D32" s="108"/>
    </row>
    <row r="33" spans="1:4" x14ac:dyDescent="0.2">
      <c r="A33" s="96" t="s">
        <v>35</v>
      </c>
      <c r="B33" s="97"/>
      <c r="C33" s="60">
        <v>0</v>
      </c>
      <c r="D33" s="108"/>
    </row>
    <row r="34" spans="1:4" x14ac:dyDescent="0.2">
      <c r="A34" s="94" t="s">
        <v>45</v>
      </c>
      <c r="B34" s="95"/>
      <c r="C34" s="64">
        <f>SUM(C22:C33)</f>
        <v>150000</v>
      </c>
      <c r="D34" s="30"/>
    </row>
    <row r="35" spans="1:4" x14ac:dyDescent="0.2">
      <c r="A35" s="94" t="s">
        <v>134</v>
      </c>
      <c r="B35" s="95"/>
      <c r="C35" s="65">
        <f>IF(C34&lt;150000, C34, 150000)</f>
        <v>150000</v>
      </c>
      <c r="D35" s="31"/>
    </row>
    <row r="36" spans="1:4" x14ac:dyDescent="0.2">
      <c r="A36" s="92" t="s">
        <v>40</v>
      </c>
      <c r="B36" s="93"/>
      <c r="C36" s="33"/>
      <c r="D36" s="32"/>
    </row>
    <row r="37" spans="1:4" x14ac:dyDescent="0.2">
      <c r="A37" s="91" t="s">
        <v>172</v>
      </c>
      <c r="B37" s="91"/>
      <c r="C37" s="60">
        <v>0</v>
      </c>
      <c r="D37" s="109"/>
    </row>
    <row r="38" spans="1:4" s="85" customFormat="1" x14ac:dyDescent="0.2">
      <c r="A38" s="91" t="s">
        <v>171</v>
      </c>
      <c r="B38" s="91"/>
      <c r="C38" s="60">
        <v>0</v>
      </c>
      <c r="D38" s="110"/>
    </row>
    <row r="39" spans="1:4" x14ac:dyDescent="0.2">
      <c r="A39" s="91" t="s">
        <v>11</v>
      </c>
      <c r="B39" s="91"/>
      <c r="C39" s="60">
        <v>0</v>
      </c>
      <c r="D39" s="110"/>
    </row>
    <row r="40" spans="1:4" x14ac:dyDescent="0.2">
      <c r="A40" s="96" t="s">
        <v>150</v>
      </c>
      <c r="B40" s="97"/>
      <c r="C40" s="60">
        <v>0</v>
      </c>
      <c r="D40" s="110"/>
    </row>
    <row r="41" spans="1:4" x14ac:dyDescent="0.2">
      <c r="A41" s="91" t="s">
        <v>37</v>
      </c>
      <c r="B41" s="91"/>
      <c r="C41" s="60">
        <v>0</v>
      </c>
      <c r="D41" s="110"/>
    </row>
    <row r="42" spans="1:4" x14ac:dyDescent="0.2">
      <c r="A42" s="91" t="s">
        <v>12</v>
      </c>
      <c r="B42" s="91"/>
      <c r="C42" s="60">
        <v>0</v>
      </c>
      <c r="D42" s="110"/>
    </row>
    <row r="43" spans="1:4" x14ac:dyDescent="0.2">
      <c r="A43" s="91" t="s">
        <v>13</v>
      </c>
      <c r="B43" s="91"/>
      <c r="C43" s="60">
        <v>0</v>
      </c>
      <c r="D43" s="110"/>
    </row>
    <row r="44" spans="1:4" x14ac:dyDescent="0.2">
      <c r="A44" s="91" t="s">
        <v>38</v>
      </c>
      <c r="B44" s="91"/>
      <c r="C44" s="60">
        <v>0</v>
      </c>
      <c r="D44" s="110"/>
    </row>
    <row r="45" spans="1:4" x14ac:dyDescent="0.2">
      <c r="A45" s="91" t="s">
        <v>14</v>
      </c>
      <c r="B45" s="91"/>
      <c r="C45" s="60">
        <v>0</v>
      </c>
      <c r="D45" s="110"/>
    </row>
    <row r="46" spans="1:4" x14ac:dyDescent="0.2">
      <c r="A46" s="91" t="s">
        <v>36</v>
      </c>
      <c r="B46" s="91"/>
      <c r="C46" s="60">
        <v>0</v>
      </c>
      <c r="D46" s="111"/>
    </row>
    <row r="47" spans="1:4" x14ac:dyDescent="0.2">
      <c r="A47" s="94" t="s">
        <v>45</v>
      </c>
      <c r="B47" s="95"/>
      <c r="C47" s="61">
        <f>SUM(C37:C46)</f>
        <v>0</v>
      </c>
      <c r="D47" s="30"/>
    </row>
    <row r="48" spans="1:4" x14ac:dyDescent="0.2">
      <c r="A48" s="94" t="s">
        <v>41</v>
      </c>
      <c r="B48" s="95"/>
      <c r="C48" s="66">
        <f>C35+C47</f>
        <v>150000</v>
      </c>
      <c r="D48" s="30"/>
    </row>
    <row r="49" spans="1:7" x14ac:dyDescent="0.2">
      <c r="A49" s="100" t="s">
        <v>41</v>
      </c>
      <c r="B49" s="100"/>
      <c r="C49" s="95"/>
      <c r="D49" s="63">
        <v>0</v>
      </c>
    </row>
    <row r="50" spans="1:7" x14ac:dyDescent="0.2">
      <c r="A50" s="98" t="s">
        <v>15</v>
      </c>
      <c r="B50" s="98"/>
      <c r="C50" s="98"/>
      <c r="D50" s="67">
        <f>D20-C37-C38</f>
        <v>700000</v>
      </c>
    </row>
    <row r="51" spans="1:7" x14ac:dyDescent="0.2">
      <c r="A51" s="101" t="s">
        <v>32</v>
      </c>
      <c r="B51" s="101"/>
      <c r="C51" s="101"/>
      <c r="D51" s="78">
        <f>ROUNDUP(D50/10,0)*10</f>
        <v>700000</v>
      </c>
    </row>
    <row r="52" spans="1:7" x14ac:dyDescent="0.2">
      <c r="A52" s="112" t="s">
        <v>166</v>
      </c>
      <c r="B52" s="112"/>
      <c r="C52" s="112"/>
      <c r="D52" s="69">
        <v>300000</v>
      </c>
    </row>
    <row r="53" spans="1:7" x14ac:dyDescent="0.2">
      <c r="A53" s="102" t="s">
        <v>135</v>
      </c>
      <c r="B53" s="103"/>
      <c r="C53" s="104"/>
      <c r="D53" s="68">
        <f>IF(D51-D52&lt;0,0,D51-D52)</f>
        <v>400000</v>
      </c>
    </row>
    <row r="54" spans="1:7" x14ac:dyDescent="0.2">
      <c r="A54" s="113" t="s">
        <v>160</v>
      </c>
      <c r="B54" s="114"/>
      <c r="C54" s="64">
        <v>0</v>
      </c>
      <c r="D54" s="68"/>
    </row>
    <row r="55" spans="1:7" x14ac:dyDescent="0.2">
      <c r="A55" s="91" t="s">
        <v>161</v>
      </c>
      <c r="B55" s="96"/>
      <c r="C55" s="64">
        <f>IF(D51&lt;=300000,0,IF(D51&gt;=600000,15000,IF(D51&lt;600000, (D51-300000)*5/100,0)))</f>
        <v>15000</v>
      </c>
      <c r="D55" s="105"/>
    </row>
    <row r="56" spans="1:7" x14ac:dyDescent="0.2">
      <c r="A56" s="91" t="s">
        <v>162</v>
      </c>
      <c r="B56" s="91"/>
      <c r="C56" s="64">
        <f>IF(D51&gt;900000,30000,IF(D51&gt;=600000,(D51-600000)*10/100,0))</f>
        <v>10000</v>
      </c>
      <c r="D56" s="106"/>
    </row>
    <row r="57" spans="1:7" x14ac:dyDescent="0.2">
      <c r="A57" s="91" t="s">
        <v>163</v>
      </c>
      <c r="B57" s="91"/>
      <c r="C57" s="89">
        <f>IF(D51&gt;1200000,45000,IF(D51&gt;=900000,(D51-900000)*15/100,0))</f>
        <v>0</v>
      </c>
      <c r="D57" s="106"/>
    </row>
    <row r="58" spans="1:7" x14ac:dyDescent="0.2">
      <c r="A58" s="91" t="s">
        <v>165</v>
      </c>
      <c r="B58" s="91"/>
      <c r="C58" s="64">
        <f>IF(D51&gt;1500000,60000,IF(D51&gt;=1200000,(D51-1200000)*20/100,0))</f>
        <v>0</v>
      </c>
      <c r="D58" s="106"/>
    </row>
    <row r="59" spans="1:7" x14ac:dyDescent="0.2">
      <c r="A59" s="91" t="s">
        <v>167</v>
      </c>
      <c r="B59" s="91"/>
      <c r="C59" s="64">
        <f>IF(D51&gt;1500000,(D51-1500000)*30/100,0)</f>
        <v>0</v>
      </c>
      <c r="D59" s="107"/>
    </row>
    <row r="60" spans="1:7" x14ac:dyDescent="0.2">
      <c r="A60" s="98" t="s">
        <v>130</v>
      </c>
      <c r="B60" s="98"/>
      <c r="C60" s="98"/>
      <c r="D60" s="87">
        <f>C55+C56+C57+C58+C59</f>
        <v>25000</v>
      </c>
    </row>
    <row r="61" spans="1:7" x14ac:dyDescent="0.2">
      <c r="A61" s="92" t="s">
        <v>174</v>
      </c>
      <c r="B61" s="117"/>
      <c r="C61" s="93"/>
      <c r="D61" s="88">
        <f>IF(D60&lt;=25000,25000, 0)</f>
        <v>25000</v>
      </c>
    </row>
    <row r="62" spans="1:7" ht="15" x14ac:dyDescent="0.25">
      <c r="A62" s="118" t="s">
        <v>131</v>
      </c>
      <c r="B62" s="119"/>
      <c r="C62" s="120"/>
      <c r="D62" s="87">
        <f>IF(D53&lt;=0,0,D60-D61)</f>
        <v>0</v>
      </c>
      <c r="G62" s="55"/>
    </row>
    <row r="63" spans="1:7" x14ac:dyDescent="0.2">
      <c r="A63" s="91" t="s">
        <v>168</v>
      </c>
      <c r="B63" s="91"/>
      <c r="C63" s="91"/>
      <c r="D63" s="69">
        <v>0</v>
      </c>
    </row>
    <row r="64" spans="1:7" x14ac:dyDescent="0.2">
      <c r="A64" s="98" t="s">
        <v>42</v>
      </c>
      <c r="B64" s="98"/>
      <c r="C64" s="98"/>
      <c r="D64" s="90">
        <f>IF(D62&lt;=0,0,SUM(D62:D63))</f>
        <v>0</v>
      </c>
    </row>
    <row r="65" spans="1:4" x14ac:dyDescent="0.2">
      <c r="A65" s="91" t="s">
        <v>146</v>
      </c>
      <c r="B65" s="91"/>
      <c r="C65" s="91"/>
      <c r="D65" s="78">
        <f>ROUND(D64*4%,0)</f>
        <v>0</v>
      </c>
    </row>
    <row r="66" spans="1:4" x14ac:dyDescent="0.2">
      <c r="A66" s="98" t="s">
        <v>16</v>
      </c>
      <c r="B66" s="98"/>
      <c r="C66" s="98"/>
      <c r="D66" s="87">
        <f>D64+D65</f>
        <v>0</v>
      </c>
    </row>
    <row r="67" spans="1:4" x14ac:dyDescent="0.2">
      <c r="A67" s="91" t="s">
        <v>43</v>
      </c>
      <c r="B67" s="91"/>
      <c r="C67" s="91"/>
      <c r="D67" s="70">
        <v>20000</v>
      </c>
    </row>
    <row r="68" spans="1:4" x14ac:dyDescent="0.2">
      <c r="A68" s="98" t="s">
        <v>144</v>
      </c>
      <c r="B68" s="98"/>
      <c r="C68" s="98"/>
      <c r="D68" s="87">
        <f>D66-D67</f>
        <v>-20000</v>
      </c>
    </row>
    <row r="69" spans="1:4" ht="7.5" customHeight="1" x14ac:dyDescent="0.2">
      <c r="A69" s="1"/>
      <c r="B69" s="1"/>
      <c r="C69" s="1"/>
      <c r="D69" s="2"/>
    </row>
    <row r="70" spans="1:4" ht="38.25" customHeight="1" x14ac:dyDescent="0.2">
      <c r="A70" s="121" t="s">
        <v>136</v>
      </c>
      <c r="B70" s="122"/>
      <c r="C70" s="122"/>
      <c r="D70" s="122"/>
    </row>
    <row r="71" spans="1:4" ht="33.75" customHeight="1" x14ac:dyDescent="0.2">
      <c r="A71" s="123"/>
      <c r="B71" s="123"/>
      <c r="C71" s="123"/>
      <c r="D71" s="123"/>
    </row>
    <row r="72" spans="1:4" x14ac:dyDescent="0.2">
      <c r="A72" s="39"/>
      <c r="B72" s="39"/>
      <c r="C72" s="99" t="s">
        <v>19</v>
      </c>
      <c r="D72" s="99"/>
    </row>
    <row r="73" spans="1:4" x14ac:dyDescent="0.2">
      <c r="A73" s="41"/>
      <c r="B73" s="41"/>
      <c r="C73" s="99" t="str">
        <f>B2</f>
        <v>VISHAL WATTS</v>
      </c>
      <c r="D73" s="99"/>
    </row>
    <row r="74" spans="1:4" x14ac:dyDescent="0.2">
      <c r="A74" s="41"/>
      <c r="B74" s="41" t="s">
        <v>151</v>
      </c>
      <c r="C74" s="99" t="str">
        <f>B3</f>
        <v>COMPUTER FACULTY</v>
      </c>
      <c r="D74" s="99"/>
    </row>
    <row r="75" spans="1:4" x14ac:dyDescent="0.2">
      <c r="A75" s="41" t="s">
        <v>17</v>
      </c>
      <c r="B75" s="40" t="s">
        <v>18</v>
      </c>
      <c r="C75" s="99" t="str">
        <f>B4</f>
        <v>GOVT.SEN.SEC. SCHOOL ,KARNI KHERA, FAZILKA</v>
      </c>
      <c r="D75" s="99"/>
    </row>
  </sheetData>
  <sheetProtection formatCells="0" formatColumns="0" formatRows="0" insertColumns="0" insertRows="0" insertHyperlinks="0" deleteColumns="0" deleteRows="0" selectLockedCells="1" sort="0" autoFilter="0" pivotTables="0"/>
  <protectedRanges>
    <protectedRange sqref="D20" name="Range1"/>
  </protectedRanges>
  <mergeCells count="71">
    <mergeCell ref="A16:B16"/>
    <mergeCell ref="A1:D1"/>
    <mergeCell ref="A7:C7"/>
    <mergeCell ref="A8:B8"/>
    <mergeCell ref="A9:B9"/>
    <mergeCell ref="D8:D10"/>
    <mergeCell ref="D16:D18"/>
    <mergeCell ref="A10:B10"/>
    <mergeCell ref="A17:B17"/>
    <mergeCell ref="A18:B18"/>
    <mergeCell ref="A13:B13"/>
    <mergeCell ref="A11:B11"/>
    <mergeCell ref="C75:D75"/>
    <mergeCell ref="A41:B41"/>
    <mergeCell ref="A42:B42"/>
    <mergeCell ref="A43:B43"/>
    <mergeCell ref="A44:B44"/>
    <mergeCell ref="A67:C67"/>
    <mergeCell ref="A58:B58"/>
    <mergeCell ref="A52:C52"/>
    <mergeCell ref="A46:B46"/>
    <mergeCell ref="C74:D74"/>
    <mergeCell ref="A61:C61"/>
    <mergeCell ref="A62:C62"/>
    <mergeCell ref="A66:C66"/>
    <mergeCell ref="C73:D73"/>
    <mergeCell ref="A70:D70"/>
    <mergeCell ref="A71:D71"/>
    <mergeCell ref="A19:B19"/>
    <mergeCell ref="A26:B26"/>
    <mergeCell ref="A25:B25"/>
    <mergeCell ref="A20:C20"/>
    <mergeCell ref="A21:C21"/>
    <mergeCell ref="D22:D33"/>
    <mergeCell ref="D37:D46"/>
    <mergeCell ref="A63:C63"/>
    <mergeCell ref="A60:C60"/>
    <mergeCell ref="A50:C50"/>
    <mergeCell ref="A34:B34"/>
    <mergeCell ref="A45:B45"/>
    <mergeCell ref="A22:B22"/>
    <mergeCell ref="A54:B54"/>
    <mergeCell ref="A23:B23"/>
    <mergeCell ref="A31:B31"/>
    <mergeCell ref="A30:B30"/>
    <mergeCell ref="A24:B24"/>
    <mergeCell ref="A27:B27"/>
    <mergeCell ref="A56:B56"/>
    <mergeCell ref="A28:B28"/>
    <mergeCell ref="A64:C64"/>
    <mergeCell ref="A65:C65"/>
    <mergeCell ref="A68:C68"/>
    <mergeCell ref="C72:D72"/>
    <mergeCell ref="A48:B48"/>
    <mergeCell ref="A49:C49"/>
    <mergeCell ref="A51:C51"/>
    <mergeCell ref="A53:C53"/>
    <mergeCell ref="A55:B55"/>
    <mergeCell ref="A57:B57"/>
    <mergeCell ref="D55:D59"/>
    <mergeCell ref="A59:B59"/>
    <mergeCell ref="A29:B29"/>
    <mergeCell ref="A36:B36"/>
    <mergeCell ref="A47:B47"/>
    <mergeCell ref="A37:B37"/>
    <mergeCell ref="A38:B38"/>
    <mergeCell ref="A39:B39"/>
    <mergeCell ref="A32:B32"/>
    <mergeCell ref="A35:B35"/>
    <mergeCell ref="A33:B33"/>
    <mergeCell ref="A40:B40"/>
  </mergeCells>
  <phoneticPr fontId="2" type="noConversion"/>
  <printOptions horizontalCentered="1"/>
  <pageMargins left="0.31496062992125984" right="0.31496062992125984" top="0.31496062992125984" bottom="0.31496062992125984"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0"/>
  <sheetViews>
    <sheetView topLeftCell="A67" workbookViewId="0">
      <selection activeCell="C106" sqref="C106"/>
    </sheetView>
  </sheetViews>
  <sheetFormatPr defaultColWidth="9.140625" defaultRowHeight="12.75" x14ac:dyDescent="0.2"/>
  <cols>
    <col min="1" max="4" width="9.140625" style="22"/>
    <col min="5" max="5" width="13.5703125" style="22" customWidth="1"/>
    <col min="6" max="8" width="15.7109375" style="22" customWidth="1"/>
    <col min="9" max="9" width="26.7109375" style="22" customWidth="1"/>
    <col min="10" max="16384" width="9.140625" style="22"/>
  </cols>
  <sheetData>
    <row r="1" spans="1:9" ht="18.75" x14ac:dyDescent="0.3">
      <c r="A1" s="168" t="s">
        <v>46</v>
      </c>
      <c r="B1" s="169"/>
      <c r="C1" s="169"/>
      <c r="D1" s="169"/>
      <c r="E1" s="169"/>
      <c r="F1" s="169"/>
      <c r="G1" s="169"/>
      <c r="H1" s="169"/>
      <c r="I1" s="170"/>
    </row>
    <row r="2" spans="1:9" ht="15" x14ac:dyDescent="0.25">
      <c r="A2" s="145" t="s">
        <v>47</v>
      </c>
      <c r="B2" s="146"/>
      <c r="C2" s="146"/>
      <c r="D2" s="146"/>
      <c r="E2" s="146"/>
      <c r="F2" s="146"/>
      <c r="G2" s="146"/>
      <c r="H2" s="146"/>
      <c r="I2" s="147"/>
    </row>
    <row r="3" spans="1:9" ht="15" x14ac:dyDescent="0.25">
      <c r="A3" s="145" t="s">
        <v>48</v>
      </c>
      <c r="B3" s="146"/>
      <c r="C3" s="146"/>
      <c r="D3" s="146"/>
      <c r="E3" s="146"/>
      <c r="F3" s="146"/>
      <c r="G3" s="146"/>
      <c r="H3" s="146"/>
      <c r="I3" s="147"/>
    </row>
    <row r="4" spans="1:9" ht="15" x14ac:dyDescent="0.25">
      <c r="A4" s="176" t="s">
        <v>49</v>
      </c>
      <c r="B4" s="177"/>
      <c r="C4" s="177"/>
      <c r="D4" s="177"/>
      <c r="E4" s="177"/>
      <c r="F4" s="177"/>
      <c r="G4" s="177"/>
      <c r="H4" s="177"/>
      <c r="I4" s="178"/>
    </row>
    <row r="5" spans="1:9" ht="15.75" x14ac:dyDescent="0.25">
      <c r="A5" s="171" t="s">
        <v>137</v>
      </c>
      <c r="B5" s="172"/>
      <c r="C5" s="172"/>
      <c r="D5" s="172"/>
      <c r="E5" s="173"/>
      <c r="F5" s="174" t="s">
        <v>50</v>
      </c>
      <c r="G5" s="172"/>
      <c r="H5" s="172"/>
      <c r="I5" s="175"/>
    </row>
    <row r="6" spans="1:9" ht="15" x14ac:dyDescent="0.25">
      <c r="A6" s="182"/>
      <c r="B6" s="183"/>
      <c r="C6" s="183"/>
      <c r="D6" s="183"/>
      <c r="E6" s="184"/>
      <c r="F6" s="186" t="str">
        <f>CALCULATOR!B2</f>
        <v>VISHAL WATTS</v>
      </c>
      <c r="G6" s="187"/>
      <c r="H6" s="187"/>
      <c r="I6" s="188"/>
    </row>
    <row r="7" spans="1:9" ht="15" x14ac:dyDescent="0.25">
      <c r="A7" s="151"/>
      <c r="B7" s="152"/>
      <c r="C7" s="152"/>
      <c r="D7" s="152"/>
      <c r="E7" s="185"/>
      <c r="F7" s="189" t="str">
        <f>CALCULATOR!B3</f>
        <v>COMPUTER FACULTY</v>
      </c>
      <c r="G7" s="146"/>
      <c r="H7" s="146"/>
      <c r="I7" s="147"/>
    </row>
    <row r="8" spans="1:9" ht="15.75" thickBot="1" x14ac:dyDescent="0.3">
      <c r="A8" s="151"/>
      <c r="B8" s="152"/>
      <c r="C8" s="152"/>
      <c r="D8" s="152"/>
      <c r="E8" s="185"/>
      <c r="F8" s="189" t="str">
        <f>CALCULATOR!B4</f>
        <v>GOVT.SEN.SEC. SCHOOL ,KARNI KHERA, FAZILKA</v>
      </c>
      <c r="G8" s="146"/>
      <c r="H8" s="146"/>
      <c r="I8" s="147"/>
    </row>
    <row r="9" spans="1:9" ht="18.75" x14ac:dyDescent="0.3">
      <c r="A9" s="179" t="s">
        <v>51</v>
      </c>
      <c r="B9" s="181"/>
      <c r="C9" s="180"/>
      <c r="D9" s="179" t="s">
        <v>52</v>
      </c>
      <c r="E9" s="180"/>
      <c r="F9" s="179" t="s">
        <v>51</v>
      </c>
      <c r="G9" s="181"/>
      <c r="H9" s="83">
        <f>CALCULATOR!D4</f>
        <v>0</v>
      </c>
      <c r="I9" s="84"/>
    </row>
    <row r="10" spans="1:9" ht="15.75" thickBot="1" x14ac:dyDescent="0.3">
      <c r="A10" s="148"/>
      <c r="B10" s="149"/>
      <c r="C10" s="150"/>
      <c r="D10" s="148"/>
      <c r="E10" s="150"/>
      <c r="F10" s="148"/>
      <c r="G10" s="149"/>
      <c r="H10" s="149"/>
      <c r="I10" s="150"/>
    </row>
    <row r="11" spans="1:9" ht="13.5" thickBot="1" x14ac:dyDescent="0.25">
      <c r="A11" s="157" t="s">
        <v>53</v>
      </c>
      <c r="B11" s="157"/>
      <c r="C11" s="157"/>
      <c r="D11" s="157"/>
      <c r="E11" s="157"/>
      <c r="F11" s="12"/>
      <c r="G11" s="12"/>
      <c r="H11" s="12"/>
      <c r="I11" s="13"/>
    </row>
    <row r="12" spans="1:9" ht="15.75" thickBot="1" x14ac:dyDescent="0.3">
      <c r="A12" s="158" t="s">
        <v>54</v>
      </c>
      <c r="B12" s="159"/>
      <c r="C12" s="192" t="s">
        <v>55</v>
      </c>
      <c r="D12" s="193"/>
      <c r="E12" s="194"/>
      <c r="F12" s="163" t="s">
        <v>56</v>
      </c>
      <c r="G12" s="164"/>
      <c r="H12" s="23"/>
      <c r="I12" s="24"/>
    </row>
    <row r="13" spans="1:9" ht="15.75" thickBot="1" x14ac:dyDescent="0.3">
      <c r="A13" s="203"/>
      <c r="B13" s="205"/>
      <c r="C13" s="203"/>
      <c r="D13" s="204"/>
      <c r="E13" s="205"/>
      <c r="F13" s="42" t="s">
        <v>57</v>
      </c>
      <c r="G13" s="50" t="s">
        <v>58</v>
      </c>
      <c r="H13" s="190" t="s">
        <v>59</v>
      </c>
      <c r="I13" s="191"/>
    </row>
    <row r="14" spans="1:9" ht="15" x14ac:dyDescent="0.25">
      <c r="A14" s="145">
        <v>1</v>
      </c>
      <c r="B14" s="147"/>
      <c r="C14" s="151"/>
      <c r="D14" s="152"/>
      <c r="E14" s="153"/>
      <c r="F14" s="15"/>
      <c r="G14" s="4"/>
      <c r="H14" s="14"/>
      <c r="I14" s="10"/>
    </row>
    <row r="15" spans="1:9" ht="15" x14ac:dyDescent="0.25">
      <c r="A15" s="145">
        <v>2</v>
      </c>
      <c r="B15" s="147"/>
      <c r="C15" s="151"/>
      <c r="D15" s="152"/>
      <c r="E15" s="153"/>
      <c r="F15" s="51"/>
      <c r="G15" s="54"/>
      <c r="H15" s="151" t="str">
        <f>CALCULATOR!D3</f>
        <v>2024-2025</v>
      </c>
      <c r="I15" s="153"/>
    </row>
    <row r="16" spans="1:9" ht="15" x14ac:dyDescent="0.25">
      <c r="A16" s="145">
        <v>3</v>
      </c>
      <c r="B16" s="147"/>
      <c r="C16" s="151"/>
      <c r="D16" s="152"/>
      <c r="E16" s="153"/>
      <c r="F16" s="15"/>
      <c r="G16" s="4"/>
      <c r="H16" s="3"/>
      <c r="I16" s="5"/>
    </row>
    <row r="17" spans="1:9" ht="15.75" thickBot="1" x14ac:dyDescent="0.3">
      <c r="A17" s="206">
        <v>4</v>
      </c>
      <c r="B17" s="202"/>
      <c r="C17" s="148"/>
      <c r="D17" s="149"/>
      <c r="E17" s="150"/>
      <c r="F17" s="16"/>
      <c r="G17" s="7"/>
      <c r="H17" s="6"/>
      <c r="I17" s="8"/>
    </row>
    <row r="18" spans="1:9" ht="15.75" thickBot="1" x14ac:dyDescent="0.3">
      <c r="A18" s="190" t="s">
        <v>60</v>
      </c>
      <c r="B18" s="195"/>
      <c r="C18" s="195"/>
      <c r="D18" s="195"/>
      <c r="E18" s="195"/>
      <c r="F18" s="195"/>
      <c r="G18" s="195"/>
      <c r="H18" s="195"/>
      <c r="I18" s="191"/>
    </row>
    <row r="19" spans="1:9" ht="15" x14ac:dyDescent="0.25">
      <c r="A19" s="160" t="s">
        <v>61</v>
      </c>
      <c r="B19" s="161"/>
      <c r="C19" s="161"/>
      <c r="D19" s="161"/>
      <c r="E19" s="161"/>
      <c r="F19" s="162"/>
      <c r="G19" s="42"/>
      <c r="H19" s="42">
        <f>CALCULATOR!D7</f>
        <v>750000</v>
      </c>
      <c r="I19" s="42"/>
    </row>
    <row r="20" spans="1:9" ht="15" x14ac:dyDescent="0.25">
      <c r="A20" s="130" t="s">
        <v>62</v>
      </c>
      <c r="B20" s="131"/>
      <c r="C20" s="131"/>
      <c r="D20" s="131"/>
      <c r="E20" s="131"/>
      <c r="F20" s="132"/>
      <c r="G20" s="43"/>
      <c r="H20" s="43"/>
      <c r="I20" s="43"/>
    </row>
    <row r="21" spans="1:9" ht="15" x14ac:dyDescent="0.25">
      <c r="A21" s="130" t="s">
        <v>63</v>
      </c>
      <c r="B21" s="131"/>
      <c r="C21" s="131"/>
      <c r="D21" s="131"/>
      <c r="E21" s="131"/>
      <c r="F21" s="132"/>
      <c r="G21" s="43"/>
      <c r="H21" s="43"/>
      <c r="I21" s="43"/>
    </row>
    <row r="22" spans="1:9" ht="15" x14ac:dyDescent="0.25">
      <c r="A22" s="130" t="s">
        <v>64</v>
      </c>
      <c r="B22" s="131"/>
      <c r="C22" s="131"/>
      <c r="D22" s="131"/>
      <c r="E22" s="131"/>
      <c r="F22" s="132"/>
      <c r="G22" s="43"/>
      <c r="H22" s="43"/>
      <c r="I22" s="43"/>
    </row>
    <row r="23" spans="1:9" ht="15" x14ac:dyDescent="0.25">
      <c r="A23" s="130" t="s">
        <v>65</v>
      </c>
      <c r="B23" s="131"/>
      <c r="C23" s="131"/>
      <c r="D23" s="131"/>
      <c r="E23" s="131"/>
      <c r="F23" s="132"/>
      <c r="G23" s="43"/>
      <c r="H23" s="43"/>
      <c r="I23" s="43"/>
    </row>
    <row r="24" spans="1:9" ht="15" x14ac:dyDescent="0.25">
      <c r="A24" s="130" t="s">
        <v>66</v>
      </c>
      <c r="B24" s="131"/>
      <c r="C24" s="131"/>
      <c r="D24" s="131"/>
      <c r="E24" s="131"/>
      <c r="F24" s="132"/>
      <c r="G24" s="43"/>
      <c r="H24" s="43"/>
      <c r="I24" s="43"/>
    </row>
    <row r="25" spans="1:9" ht="15" x14ac:dyDescent="0.25">
      <c r="A25" s="130" t="s">
        <v>67</v>
      </c>
      <c r="B25" s="131"/>
      <c r="C25" s="131"/>
      <c r="D25" s="131"/>
      <c r="E25" s="131"/>
      <c r="F25" s="132"/>
      <c r="G25" s="43"/>
      <c r="H25" s="43"/>
      <c r="I25" s="43">
        <f>SUM(H19:H24)</f>
        <v>750000</v>
      </c>
    </row>
    <row r="26" spans="1:9" ht="15" x14ac:dyDescent="0.25">
      <c r="A26" s="196" t="s">
        <v>68</v>
      </c>
      <c r="B26" s="197"/>
      <c r="C26" s="197"/>
      <c r="D26" s="197"/>
      <c r="E26" s="197"/>
      <c r="F26" s="198"/>
      <c r="G26" s="44"/>
      <c r="H26" s="44"/>
      <c r="I26" s="44"/>
    </row>
    <row r="27" spans="1:9" ht="15" x14ac:dyDescent="0.25">
      <c r="A27" s="130" t="str">
        <f>[1]performa!B7:B7</f>
        <v>(-)H.R.A.Exemptable</v>
      </c>
      <c r="B27" s="131"/>
      <c r="C27" s="131"/>
      <c r="D27" s="131"/>
      <c r="E27" s="131"/>
      <c r="F27" s="132"/>
      <c r="G27" s="43">
        <f>CALCULATOR!C8</f>
        <v>0</v>
      </c>
      <c r="H27" s="43"/>
      <c r="I27" s="43"/>
    </row>
    <row r="28" spans="1:9" ht="15" x14ac:dyDescent="0.25">
      <c r="A28" s="207" t="s">
        <v>7</v>
      </c>
      <c r="B28" s="208"/>
      <c r="C28" s="208"/>
      <c r="D28" s="208"/>
      <c r="E28" s="208"/>
      <c r="F28" s="209"/>
      <c r="G28" s="43">
        <f>CALCULATOR!C9</f>
        <v>0</v>
      </c>
      <c r="H28" s="43"/>
      <c r="I28" s="43"/>
    </row>
    <row r="29" spans="1:9" ht="15" x14ac:dyDescent="0.25">
      <c r="A29" s="130" t="str">
        <f>[1]performa!B9</f>
        <v>(-)Interest Of House Building Advance</v>
      </c>
      <c r="B29" s="131"/>
      <c r="C29" s="131"/>
      <c r="D29" s="131"/>
      <c r="E29" s="131"/>
      <c r="F29" s="132"/>
      <c r="G29" s="43">
        <f>CALCULATOR!C10</f>
        <v>0</v>
      </c>
      <c r="H29" s="43"/>
      <c r="I29" s="43"/>
    </row>
    <row r="30" spans="1:9" ht="15" x14ac:dyDescent="0.25">
      <c r="A30" s="145" t="s">
        <v>122</v>
      </c>
      <c r="B30" s="146"/>
      <c r="C30" s="146"/>
      <c r="D30" s="146"/>
      <c r="E30" s="146"/>
      <c r="F30" s="147"/>
      <c r="G30" s="47"/>
      <c r="H30" s="43">
        <f>SUM(G27:G29)</f>
        <v>0</v>
      </c>
      <c r="I30" s="43"/>
    </row>
    <row r="31" spans="1:9" ht="15" x14ac:dyDescent="0.25">
      <c r="A31" s="130" t="s">
        <v>69</v>
      </c>
      <c r="B31" s="131"/>
      <c r="C31" s="131"/>
      <c r="D31" s="131"/>
      <c r="E31" s="131"/>
      <c r="F31" s="132"/>
      <c r="G31" s="43"/>
      <c r="H31" s="43"/>
      <c r="I31" s="43">
        <f>I25-H30</f>
        <v>750000</v>
      </c>
    </row>
    <row r="32" spans="1:9" ht="15" x14ac:dyDescent="0.25">
      <c r="A32" s="130" t="s">
        <v>70</v>
      </c>
      <c r="B32" s="131"/>
      <c r="C32" s="131"/>
      <c r="D32" s="131"/>
      <c r="E32" s="131"/>
      <c r="F32" s="132"/>
      <c r="G32" s="43"/>
      <c r="H32" s="43"/>
      <c r="I32" s="43"/>
    </row>
    <row r="33" spans="1:9" ht="15" x14ac:dyDescent="0.25">
      <c r="A33" s="130" t="s">
        <v>71</v>
      </c>
      <c r="B33" s="131"/>
      <c r="C33" s="131"/>
      <c r="D33" s="131"/>
      <c r="E33" s="131"/>
      <c r="F33" s="132"/>
      <c r="G33" s="43">
        <v>0</v>
      </c>
      <c r="H33" s="43"/>
      <c r="I33" s="43"/>
    </row>
    <row r="34" spans="1:9" ht="15" x14ac:dyDescent="0.25">
      <c r="A34" s="130" t="s">
        <v>72</v>
      </c>
      <c r="B34" s="131"/>
      <c r="C34" s="131"/>
      <c r="D34" s="131"/>
      <c r="E34" s="131"/>
      <c r="F34" s="132"/>
      <c r="G34" s="43">
        <f>CALCULATOR!C13</f>
        <v>0</v>
      </c>
      <c r="H34" s="43"/>
      <c r="I34" s="43"/>
    </row>
    <row r="35" spans="1:9" ht="15" x14ac:dyDescent="0.25">
      <c r="A35" s="130" t="s">
        <v>73</v>
      </c>
      <c r="B35" s="131"/>
      <c r="C35" s="131"/>
      <c r="D35" s="131"/>
      <c r="E35" s="131"/>
      <c r="F35" s="132"/>
      <c r="G35" s="43"/>
      <c r="H35" s="43">
        <f>SUM(G33:G34)</f>
        <v>0</v>
      </c>
      <c r="I35" s="43"/>
    </row>
    <row r="36" spans="1:9" ht="15" x14ac:dyDescent="0.25">
      <c r="A36" s="130" t="s">
        <v>74</v>
      </c>
      <c r="B36" s="131"/>
      <c r="C36" s="131"/>
      <c r="D36" s="131"/>
      <c r="E36" s="131"/>
      <c r="F36" s="132"/>
      <c r="G36" s="43"/>
      <c r="H36" s="43"/>
      <c r="I36" s="43">
        <f>I31-H35</f>
        <v>750000</v>
      </c>
    </row>
    <row r="37" spans="1:9" ht="15" x14ac:dyDescent="0.25">
      <c r="A37" s="165" t="s">
        <v>75</v>
      </c>
      <c r="B37" s="166"/>
      <c r="C37" s="166"/>
      <c r="D37" s="166"/>
      <c r="E37" s="166"/>
      <c r="F37" s="167"/>
      <c r="G37" s="43">
        <v>0</v>
      </c>
      <c r="H37" s="43">
        <f>G37</f>
        <v>0</v>
      </c>
      <c r="I37" s="43"/>
    </row>
    <row r="38" spans="1:9" ht="15" x14ac:dyDescent="0.25">
      <c r="A38" s="154" t="s">
        <v>76</v>
      </c>
      <c r="B38" s="155"/>
      <c r="C38" s="155"/>
      <c r="D38" s="155"/>
      <c r="E38" s="155"/>
      <c r="F38" s="156"/>
      <c r="G38" s="43"/>
      <c r="H38" s="43"/>
      <c r="I38" s="43">
        <f>I36+H37</f>
        <v>750000</v>
      </c>
    </row>
    <row r="39" spans="1:9" ht="15" x14ac:dyDescent="0.25">
      <c r="A39" s="130" t="s">
        <v>77</v>
      </c>
      <c r="B39" s="131"/>
      <c r="C39" s="131"/>
      <c r="D39" s="131"/>
      <c r="E39" s="131"/>
      <c r="F39" s="132"/>
      <c r="G39" s="43"/>
      <c r="H39" s="46" t="s">
        <v>78</v>
      </c>
      <c r="I39" s="46" t="s">
        <v>79</v>
      </c>
    </row>
    <row r="40" spans="1:9" ht="15" x14ac:dyDescent="0.25">
      <c r="A40" s="130" t="s">
        <v>80</v>
      </c>
      <c r="B40" s="131"/>
      <c r="C40" s="131"/>
      <c r="D40" s="131"/>
      <c r="E40" s="131"/>
      <c r="F40" s="132"/>
      <c r="G40" s="43"/>
      <c r="H40" s="46" t="s">
        <v>81</v>
      </c>
      <c r="I40" s="46" t="s">
        <v>81</v>
      </c>
    </row>
    <row r="41" spans="1:9" ht="15" x14ac:dyDescent="0.25">
      <c r="A41" s="130" t="s">
        <v>82</v>
      </c>
      <c r="B41" s="131"/>
      <c r="C41" s="131"/>
      <c r="D41" s="131"/>
      <c r="E41" s="131"/>
      <c r="F41" s="132"/>
      <c r="G41" s="43"/>
      <c r="H41" s="43"/>
      <c r="I41" s="43"/>
    </row>
    <row r="42" spans="1:9" ht="15" x14ac:dyDescent="0.25">
      <c r="A42" s="145" t="s">
        <v>126</v>
      </c>
      <c r="B42" s="146"/>
      <c r="C42" s="146"/>
      <c r="D42" s="146"/>
      <c r="E42" s="146"/>
      <c r="F42" s="147"/>
      <c r="G42" s="43"/>
      <c r="H42" s="43"/>
      <c r="I42" s="43"/>
    </row>
    <row r="43" spans="1:9" ht="15" x14ac:dyDescent="0.25">
      <c r="A43" s="130" t="s">
        <v>83</v>
      </c>
      <c r="B43" s="131"/>
      <c r="C43" s="131"/>
      <c r="D43" s="131"/>
      <c r="E43" s="131"/>
      <c r="F43" s="132"/>
      <c r="G43" s="43">
        <f>CALCULATOR!C23</f>
        <v>0</v>
      </c>
      <c r="H43" s="43"/>
      <c r="I43" s="43"/>
    </row>
    <row r="44" spans="1:9" ht="15" x14ac:dyDescent="0.25">
      <c r="A44" s="130" t="s">
        <v>84</v>
      </c>
      <c r="B44" s="131"/>
      <c r="C44" s="131"/>
      <c r="D44" s="131"/>
      <c r="E44" s="131"/>
      <c r="F44" s="132"/>
      <c r="G44" s="43">
        <f>CALCULATOR!C24</f>
        <v>150000</v>
      </c>
      <c r="H44" s="43"/>
      <c r="I44" s="43"/>
    </row>
    <row r="45" spans="1:9" ht="15" x14ac:dyDescent="0.25">
      <c r="A45" s="130" t="s">
        <v>138</v>
      </c>
      <c r="B45" s="131"/>
      <c r="C45" s="131"/>
      <c r="D45" s="131"/>
      <c r="E45" s="131"/>
      <c r="F45" s="132"/>
      <c r="G45" s="43">
        <f>CALCULATOR!C25</f>
        <v>0</v>
      </c>
      <c r="H45" s="43"/>
      <c r="I45" s="43"/>
    </row>
    <row r="46" spans="1:9" ht="15" x14ac:dyDescent="0.25">
      <c r="A46" s="130" t="s">
        <v>85</v>
      </c>
      <c r="B46" s="131"/>
      <c r="C46" s="131"/>
      <c r="D46" s="131"/>
      <c r="E46" s="131"/>
      <c r="F46" s="132"/>
      <c r="G46" s="43">
        <f>CALCULATOR!C26</f>
        <v>0</v>
      </c>
      <c r="H46" s="43"/>
      <c r="I46" s="43"/>
    </row>
    <row r="47" spans="1:9" ht="15" x14ac:dyDescent="0.25">
      <c r="A47" s="130" t="s">
        <v>86</v>
      </c>
      <c r="B47" s="131"/>
      <c r="C47" s="131"/>
      <c r="D47" s="131"/>
      <c r="E47" s="131"/>
      <c r="F47" s="132"/>
      <c r="G47" s="43">
        <f>CALCULATOR!C27</f>
        <v>0</v>
      </c>
      <c r="H47" s="43"/>
      <c r="I47" s="43"/>
    </row>
    <row r="48" spans="1:9" ht="15" x14ac:dyDescent="0.25">
      <c r="A48" s="130" t="s">
        <v>87</v>
      </c>
      <c r="B48" s="131"/>
      <c r="C48" s="131"/>
      <c r="D48" s="131"/>
      <c r="E48" s="131"/>
      <c r="F48" s="132"/>
      <c r="G48" s="43">
        <f>CALCULATOR!C28</f>
        <v>0</v>
      </c>
      <c r="H48" s="43"/>
      <c r="I48" s="43"/>
    </row>
    <row r="49" spans="1:9" ht="15" x14ac:dyDescent="0.25">
      <c r="A49" s="130" t="s">
        <v>88</v>
      </c>
      <c r="B49" s="131"/>
      <c r="C49" s="131"/>
      <c r="D49" s="131"/>
      <c r="E49" s="131"/>
      <c r="F49" s="132"/>
      <c r="G49" s="43">
        <f>CALCULATOR!C29</f>
        <v>0</v>
      </c>
      <c r="H49" s="43"/>
      <c r="I49" s="43"/>
    </row>
    <row r="50" spans="1:9" ht="15" x14ac:dyDescent="0.25">
      <c r="A50" s="130" t="s">
        <v>89</v>
      </c>
      <c r="B50" s="131"/>
      <c r="C50" s="131"/>
      <c r="D50" s="131"/>
      <c r="E50" s="131"/>
      <c r="F50" s="132"/>
      <c r="G50" s="43">
        <f>CALCULATOR!C30</f>
        <v>0</v>
      </c>
      <c r="H50" s="43"/>
      <c r="I50" s="43"/>
    </row>
    <row r="51" spans="1:9" ht="15" x14ac:dyDescent="0.25">
      <c r="A51" s="130" t="s">
        <v>90</v>
      </c>
      <c r="B51" s="131"/>
      <c r="C51" s="131"/>
      <c r="D51" s="131"/>
      <c r="E51" s="131"/>
      <c r="F51" s="132"/>
      <c r="G51" s="43">
        <f>CALCULATOR!C31</f>
        <v>0</v>
      </c>
      <c r="H51" s="43"/>
      <c r="I51" s="43"/>
    </row>
    <row r="52" spans="1:9" ht="15" x14ac:dyDescent="0.25">
      <c r="A52" s="130" t="s">
        <v>123</v>
      </c>
      <c r="B52" s="131"/>
      <c r="C52" s="131"/>
      <c r="D52" s="131"/>
      <c r="E52" s="131"/>
      <c r="F52" s="132"/>
      <c r="G52" s="37">
        <f>CALCULATOR!C32</f>
        <v>0</v>
      </c>
      <c r="H52" s="43"/>
      <c r="I52" s="43"/>
    </row>
    <row r="53" spans="1:9" ht="15" x14ac:dyDescent="0.25">
      <c r="A53" s="130" t="s">
        <v>124</v>
      </c>
      <c r="B53" s="131"/>
      <c r="C53" s="131"/>
      <c r="D53" s="131"/>
      <c r="E53" s="131"/>
      <c r="F53" s="132"/>
      <c r="G53" s="43">
        <f>CALCULATOR!C33</f>
        <v>0</v>
      </c>
      <c r="H53" s="43"/>
      <c r="I53" s="43"/>
    </row>
    <row r="54" spans="1:9" ht="15" x14ac:dyDescent="0.25">
      <c r="A54" s="145" t="s">
        <v>127</v>
      </c>
      <c r="B54" s="146"/>
      <c r="C54" s="146"/>
      <c r="D54" s="146"/>
      <c r="E54" s="146"/>
      <c r="F54" s="147"/>
      <c r="G54" s="43"/>
      <c r="H54" s="43">
        <f>SUM(G43:G53)</f>
        <v>150000</v>
      </c>
      <c r="I54" s="43"/>
    </row>
    <row r="55" spans="1:9" ht="15" x14ac:dyDescent="0.25">
      <c r="A55" s="145" t="s">
        <v>125</v>
      </c>
      <c r="B55" s="146"/>
      <c r="C55" s="146"/>
      <c r="D55" s="146"/>
      <c r="E55" s="146"/>
      <c r="F55" s="147"/>
      <c r="G55" s="43"/>
      <c r="H55" s="43"/>
      <c r="I55" s="43"/>
    </row>
    <row r="56" spans="1:9" ht="15" x14ac:dyDescent="0.25">
      <c r="A56" s="130" t="s">
        <v>92</v>
      </c>
      <c r="B56" s="131"/>
      <c r="C56" s="131"/>
      <c r="D56" s="131"/>
      <c r="E56" s="131"/>
      <c r="F56" s="132"/>
      <c r="G56" s="43">
        <f>CALCULATOR!C37</f>
        <v>0</v>
      </c>
      <c r="H56" s="43"/>
      <c r="I56" s="43"/>
    </row>
    <row r="57" spans="1:9" ht="15" x14ac:dyDescent="0.25">
      <c r="A57" s="130" t="s">
        <v>93</v>
      </c>
      <c r="B57" s="131"/>
      <c r="C57" s="131"/>
      <c r="D57" s="131"/>
      <c r="E57" s="131"/>
      <c r="F57" s="132"/>
      <c r="G57" s="43">
        <f>CALCULATOR!C38</f>
        <v>0</v>
      </c>
      <c r="H57" s="43"/>
      <c r="I57" s="43"/>
    </row>
    <row r="58" spans="1:9" ht="15" x14ac:dyDescent="0.25">
      <c r="A58" s="130" t="s">
        <v>94</v>
      </c>
      <c r="B58" s="131"/>
      <c r="C58" s="131"/>
      <c r="D58" s="131"/>
      <c r="E58" s="131"/>
      <c r="F58" s="132"/>
      <c r="G58" s="43">
        <f>CALCULATOR!C39</f>
        <v>0</v>
      </c>
      <c r="H58" s="43"/>
      <c r="I58" s="43"/>
    </row>
    <row r="59" spans="1:9" ht="15" x14ac:dyDescent="0.25">
      <c r="A59" s="130" t="s">
        <v>95</v>
      </c>
      <c r="B59" s="131"/>
      <c r="C59" s="131"/>
      <c r="D59" s="131"/>
      <c r="E59" s="131"/>
      <c r="F59" s="132"/>
      <c r="G59" s="43">
        <f>CALCULATOR!C41</f>
        <v>0</v>
      </c>
      <c r="H59" s="43"/>
      <c r="I59" s="43"/>
    </row>
    <row r="60" spans="1:9" ht="15" x14ac:dyDescent="0.25">
      <c r="A60" s="131" t="s">
        <v>96</v>
      </c>
      <c r="B60" s="131"/>
      <c r="C60" s="131"/>
      <c r="D60" s="131"/>
      <c r="E60" s="131"/>
      <c r="F60" s="131"/>
      <c r="G60" s="43">
        <f>CALCULATOR!C42</f>
        <v>0</v>
      </c>
      <c r="H60" s="43"/>
      <c r="I60" s="43"/>
    </row>
    <row r="61" spans="1:9" ht="15" x14ac:dyDescent="0.25">
      <c r="A61" s="130" t="s">
        <v>97</v>
      </c>
      <c r="B61" s="131"/>
      <c r="C61" s="131"/>
      <c r="D61" s="131"/>
      <c r="E61" s="131"/>
      <c r="F61" s="132"/>
      <c r="G61" s="43">
        <f>CALCULATOR!C43</f>
        <v>0</v>
      </c>
      <c r="H61" s="43"/>
      <c r="I61" s="37"/>
    </row>
    <row r="62" spans="1:9" ht="15" x14ac:dyDescent="0.25">
      <c r="A62" s="130" t="s">
        <v>98</v>
      </c>
      <c r="B62" s="131"/>
      <c r="C62" s="131"/>
      <c r="D62" s="131"/>
      <c r="E62" s="131"/>
      <c r="F62" s="132"/>
      <c r="G62" s="43">
        <f>CALCULATOR!C44</f>
        <v>0</v>
      </c>
      <c r="H62" s="43"/>
      <c r="I62" s="37"/>
    </row>
    <row r="63" spans="1:9" ht="15" x14ac:dyDescent="0.25">
      <c r="A63" s="130" t="s">
        <v>99</v>
      </c>
      <c r="B63" s="131"/>
      <c r="C63" s="131"/>
      <c r="D63" s="131"/>
      <c r="E63" s="131"/>
      <c r="F63" s="132"/>
      <c r="G63" s="43">
        <f>CALCULATOR!C45</f>
        <v>0</v>
      </c>
      <c r="H63" s="43"/>
      <c r="I63" s="37"/>
    </row>
    <row r="64" spans="1:9" ht="15" x14ac:dyDescent="0.25">
      <c r="A64" s="130" t="s">
        <v>100</v>
      </c>
      <c r="B64" s="131"/>
      <c r="C64" s="131"/>
      <c r="D64" s="131"/>
      <c r="E64" s="131"/>
      <c r="F64" s="132"/>
      <c r="G64" s="43">
        <f>CALCULATOR!C46</f>
        <v>0</v>
      </c>
      <c r="H64" s="43"/>
      <c r="I64" s="37"/>
    </row>
    <row r="65" spans="1:9" ht="15" x14ac:dyDescent="0.25">
      <c r="A65" s="145" t="s">
        <v>45</v>
      </c>
      <c r="B65" s="146"/>
      <c r="C65" s="146"/>
      <c r="D65" s="146"/>
      <c r="E65" s="146"/>
      <c r="F65" s="147"/>
      <c r="G65" s="43"/>
      <c r="H65" s="43">
        <f>SUM(G56:G64)</f>
        <v>0</v>
      </c>
      <c r="I65" s="37"/>
    </row>
    <row r="66" spans="1:9" ht="15" x14ac:dyDescent="0.25">
      <c r="A66" s="130" t="s">
        <v>101</v>
      </c>
      <c r="B66" s="131"/>
      <c r="C66" s="131"/>
      <c r="D66" s="131"/>
      <c r="E66" s="131"/>
      <c r="F66" s="132"/>
      <c r="G66" s="43"/>
      <c r="H66" s="43"/>
      <c r="I66" s="37">
        <f>H54+H65</f>
        <v>150000</v>
      </c>
    </row>
    <row r="67" spans="1:9" ht="15" x14ac:dyDescent="0.25">
      <c r="A67" s="130" t="s">
        <v>128</v>
      </c>
      <c r="B67" s="131"/>
      <c r="C67" s="131"/>
      <c r="D67" s="131"/>
      <c r="E67" s="131"/>
      <c r="F67" s="132"/>
      <c r="G67" s="43"/>
      <c r="H67" s="43"/>
      <c r="I67" s="37">
        <f>CALCULATOR!D50</f>
        <v>700000</v>
      </c>
    </row>
    <row r="68" spans="1:9" ht="15" x14ac:dyDescent="0.25">
      <c r="A68" s="130" t="s">
        <v>129</v>
      </c>
      <c r="B68" s="131"/>
      <c r="C68" s="131"/>
      <c r="D68" s="131"/>
      <c r="E68" s="131"/>
      <c r="F68" s="132"/>
      <c r="G68" s="43"/>
      <c r="H68" s="43"/>
      <c r="I68" s="37">
        <f>CALCULATOR!D51</f>
        <v>700000</v>
      </c>
    </row>
    <row r="69" spans="1:9" ht="15" x14ac:dyDescent="0.25">
      <c r="A69" s="142" t="s">
        <v>132</v>
      </c>
      <c r="B69" s="143"/>
      <c r="C69" s="143"/>
      <c r="D69" s="143"/>
      <c r="E69" s="143"/>
      <c r="F69" s="144"/>
      <c r="G69" s="43"/>
      <c r="H69" s="43"/>
      <c r="I69" s="37">
        <f>CALCULATOR!D60</f>
        <v>25000</v>
      </c>
    </row>
    <row r="70" spans="1:9" ht="15" x14ac:dyDescent="0.25">
      <c r="A70" s="142" t="s">
        <v>133</v>
      </c>
      <c r="B70" s="143"/>
      <c r="C70" s="143"/>
      <c r="D70" s="143"/>
      <c r="E70" s="143"/>
      <c r="F70" s="144"/>
      <c r="G70" s="43"/>
      <c r="H70" s="43"/>
      <c r="I70" s="37">
        <f>CALCULATOR!D61</f>
        <v>25000</v>
      </c>
    </row>
    <row r="71" spans="1:9" ht="15" x14ac:dyDescent="0.25">
      <c r="A71" s="139" t="s">
        <v>131</v>
      </c>
      <c r="B71" s="140"/>
      <c r="C71" s="140"/>
      <c r="D71" s="140"/>
      <c r="E71" s="140"/>
      <c r="F71" s="141"/>
      <c r="G71" s="43"/>
      <c r="H71" s="43"/>
      <c r="I71" s="37">
        <f>CALCULATOR!D62</f>
        <v>0</v>
      </c>
    </row>
    <row r="72" spans="1:9" ht="15" x14ac:dyDescent="0.25">
      <c r="A72" s="130" t="s">
        <v>155</v>
      </c>
      <c r="B72" s="131"/>
      <c r="C72" s="131"/>
      <c r="D72" s="131"/>
      <c r="E72" s="131"/>
      <c r="F72" s="132"/>
      <c r="G72" s="43"/>
      <c r="H72" s="43"/>
      <c r="I72" s="37">
        <f>CALCULATOR!D65</f>
        <v>0</v>
      </c>
    </row>
    <row r="73" spans="1:9" ht="15" x14ac:dyDescent="0.25">
      <c r="A73" s="130" t="s">
        <v>139</v>
      </c>
      <c r="B73" s="131"/>
      <c r="C73" s="131"/>
      <c r="D73" s="131"/>
      <c r="E73" s="131"/>
      <c r="F73" s="132"/>
      <c r="G73" s="43"/>
      <c r="H73" s="43"/>
      <c r="I73" s="37">
        <f>SUM(I71:I72)</f>
        <v>0</v>
      </c>
    </row>
    <row r="74" spans="1:9" ht="15" x14ac:dyDescent="0.25">
      <c r="A74" s="130" t="s">
        <v>140</v>
      </c>
      <c r="B74" s="131"/>
      <c r="C74" s="131"/>
      <c r="D74" s="131"/>
      <c r="E74" s="131"/>
      <c r="F74" s="132"/>
      <c r="G74" s="43"/>
      <c r="H74" s="43"/>
      <c r="I74" s="37">
        <v>0</v>
      </c>
    </row>
    <row r="75" spans="1:9" ht="15" x14ac:dyDescent="0.25">
      <c r="A75" s="136" t="s">
        <v>141</v>
      </c>
      <c r="B75" s="137"/>
      <c r="C75" s="137"/>
      <c r="D75" s="137"/>
      <c r="E75" s="137"/>
      <c r="F75" s="138"/>
      <c r="G75" s="43"/>
      <c r="H75" s="43"/>
      <c r="I75" s="37">
        <f>SUM(I73:I74)</f>
        <v>0</v>
      </c>
    </row>
    <row r="76" spans="1:9" ht="15" x14ac:dyDescent="0.25">
      <c r="A76" s="130" t="s">
        <v>142</v>
      </c>
      <c r="B76" s="131"/>
      <c r="C76" s="131"/>
      <c r="D76" s="131"/>
      <c r="E76" s="131"/>
      <c r="F76" s="132"/>
      <c r="G76" s="43"/>
      <c r="H76" s="43"/>
      <c r="I76" s="37"/>
    </row>
    <row r="77" spans="1:9" ht="15" x14ac:dyDescent="0.25">
      <c r="A77" s="130" t="s">
        <v>143</v>
      </c>
      <c r="B77" s="131"/>
      <c r="C77" s="131"/>
      <c r="D77" s="131"/>
      <c r="E77" s="131"/>
      <c r="F77" s="132"/>
      <c r="G77" s="43"/>
      <c r="H77" s="43"/>
      <c r="I77" s="37"/>
    </row>
    <row r="78" spans="1:9" ht="15.75" thickBot="1" x14ac:dyDescent="0.3">
      <c r="A78" s="133" t="s">
        <v>102</v>
      </c>
      <c r="B78" s="134"/>
      <c r="C78" s="134"/>
      <c r="D78" s="134"/>
      <c r="E78" s="134"/>
      <c r="F78" s="135"/>
      <c r="G78" s="45"/>
      <c r="H78" s="45"/>
      <c r="I78" s="38"/>
    </row>
    <row r="79" spans="1:9" ht="15" x14ac:dyDescent="0.25">
      <c r="A79" s="14" t="s">
        <v>103</v>
      </c>
      <c r="B79" s="9"/>
      <c r="C79" s="9"/>
      <c r="D79" s="9"/>
      <c r="E79" s="9"/>
      <c r="F79" s="9"/>
      <c r="G79" s="9"/>
      <c r="H79" s="9"/>
      <c r="I79" s="10"/>
    </row>
    <row r="80" spans="1:9" ht="25.5" hidden="1" x14ac:dyDescent="0.2">
      <c r="A80" s="17" t="s">
        <v>104</v>
      </c>
      <c r="B80" s="18" t="s">
        <v>105</v>
      </c>
      <c r="C80" s="18" t="s">
        <v>106</v>
      </c>
      <c r="D80" s="18" t="s">
        <v>107</v>
      </c>
      <c r="E80" s="18" t="s">
        <v>108</v>
      </c>
      <c r="F80" s="18" t="s">
        <v>109</v>
      </c>
      <c r="G80" s="18" t="s">
        <v>110</v>
      </c>
      <c r="H80" s="18" t="s">
        <v>111</v>
      </c>
      <c r="I80" s="19" t="s">
        <v>112</v>
      </c>
    </row>
    <row r="81" spans="1:9" ht="15" hidden="1" x14ac:dyDescent="0.25">
      <c r="A81" s="20">
        <v>1</v>
      </c>
      <c r="B81" s="20"/>
      <c r="C81" s="20"/>
      <c r="D81" s="20"/>
      <c r="E81" s="20"/>
      <c r="F81" s="20"/>
      <c r="G81" s="20"/>
      <c r="H81" s="20"/>
      <c r="I81" s="20"/>
    </row>
    <row r="82" spans="1:9" ht="15" hidden="1" x14ac:dyDescent="0.25">
      <c r="A82" s="20">
        <v>2</v>
      </c>
      <c r="B82" s="20"/>
      <c r="C82" s="20"/>
      <c r="D82" s="20"/>
      <c r="E82" s="20"/>
      <c r="F82" s="20"/>
      <c r="G82" s="20"/>
      <c r="H82" s="20"/>
      <c r="I82" s="20"/>
    </row>
    <row r="83" spans="1:9" ht="15" hidden="1" x14ac:dyDescent="0.25">
      <c r="A83" s="20">
        <v>3</v>
      </c>
      <c r="B83" s="20"/>
      <c r="C83" s="20"/>
      <c r="D83" s="20"/>
      <c r="E83" s="20"/>
      <c r="F83" s="20"/>
      <c r="G83" s="20"/>
      <c r="H83" s="20"/>
      <c r="I83" s="20"/>
    </row>
    <row r="84" spans="1:9" ht="15" hidden="1" x14ac:dyDescent="0.25">
      <c r="A84" s="20">
        <v>4</v>
      </c>
      <c r="B84" s="20"/>
      <c r="C84" s="20"/>
      <c r="D84" s="20"/>
      <c r="E84" s="20"/>
      <c r="F84" s="20"/>
      <c r="G84" s="20"/>
      <c r="H84" s="20"/>
      <c r="I84" s="20"/>
    </row>
    <row r="85" spans="1:9" ht="15" hidden="1" x14ac:dyDescent="0.25">
      <c r="A85" s="20">
        <v>5</v>
      </c>
      <c r="B85" s="20"/>
      <c r="C85" s="20"/>
      <c r="D85" s="20"/>
      <c r="E85" s="20"/>
      <c r="F85" s="20"/>
      <c r="G85" s="20"/>
      <c r="H85" s="20"/>
      <c r="I85" s="20"/>
    </row>
    <row r="86" spans="1:9" ht="15" hidden="1" x14ac:dyDescent="0.25">
      <c r="A86" s="20">
        <v>6</v>
      </c>
      <c r="B86" s="20"/>
      <c r="C86" s="20"/>
      <c r="D86" s="20"/>
      <c r="E86" s="20"/>
      <c r="F86" s="20"/>
      <c r="G86" s="20"/>
      <c r="H86" s="20"/>
      <c r="I86" s="20"/>
    </row>
    <row r="87" spans="1:9" ht="15" hidden="1" x14ac:dyDescent="0.25">
      <c r="A87" s="20">
        <v>7</v>
      </c>
      <c r="B87" s="20"/>
      <c r="C87" s="20"/>
      <c r="D87" s="20"/>
      <c r="E87" s="20"/>
      <c r="F87" s="20"/>
      <c r="G87" s="20"/>
      <c r="H87" s="20"/>
      <c r="I87" s="20"/>
    </row>
    <row r="88" spans="1:9" ht="15" hidden="1" x14ac:dyDescent="0.25">
      <c r="A88" s="20">
        <v>8</v>
      </c>
      <c r="B88" s="20"/>
      <c r="C88" s="20"/>
      <c r="D88" s="20"/>
      <c r="E88" s="20"/>
      <c r="F88" s="20"/>
      <c r="G88" s="20"/>
      <c r="H88" s="20"/>
      <c r="I88" s="20"/>
    </row>
    <row r="89" spans="1:9" ht="15" hidden="1" x14ac:dyDescent="0.25">
      <c r="A89" s="20">
        <v>9</v>
      </c>
      <c r="B89" s="20"/>
      <c r="C89" s="20"/>
      <c r="D89" s="20"/>
      <c r="E89" s="20"/>
      <c r="F89" s="20"/>
      <c r="G89" s="20"/>
      <c r="H89" s="20"/>
      <c r="I89" s="20"/>
    </row>
    <row r="90" spans="1:9" ht="15" hidden="1" x14ac:dyDescent="0.25">
      <c r="A90" s="20">
        <v>10</v>
      </c>
      <c r="B90" s="20"/>
      <c r="C90" s="20"/>
      <c r="D90" s="20"/>
      <c r="E90" s="20"/>
      <c r="F90" s="20"/>
      <c r="G90" s="20"/>
      <c r="H90" s="20"/>
      <c r="I90" s="20"/>
    </row>
    <row r="91" spans="1:9" ht="15" hidden="1" x14ac:dyDescent="0.25">
      <c r="A91" s="20">
        <v>11</v>
      </c>
      <c r="B91" s="20"/>
      <c r="C91" s="20"/>
      <c r="D91" s="20"/>
      <c r="E91" s="20"/>
      <c r="F91" s="20"/>
      <c r="G91" s="20"/>
      <c r="H91" s="20"/>
      <c r="I91" s="20"/>
    </row>
    <row r="92" spans="1:9" ht="15" hidden="1" x14ac:dyDescent="0.25">
      <c r="A92" s="20">
        <v>12</v>
      </c>
      <c r="B92" s="20"/>
      <c r="C92" s="20"/>
      <c r="D92" s="20"/>
      <c r="E92" s="20"/>
      <c r="F92" s="20"/>
      <c r="G92" s="20"/>
      <c r="H92" s="20"/>
      <c r="I92" s="20"/>
    </row>
    <row r="93" spans="1:9" ht="15" hidden="1" x14ac:dyDescent="0.25">
      <c r="A93" s="20">
        <v>14</v>
      </c>
      <c r="B93" s="20"/>
      <c r="C93" s="20"/>
      <c r="D93" s="20"/>
      <c r="E93" s="20"/>
      <c r="F93" s="20"/>
      <c r="G93" s="20"/>
      <c r="H93" s="20"/>
      <c r="I93" s="20"/>
    </row>
    <row r="94" spans="1:9" ht="15" hidden="1" x14ac:dyDescent="0.25">
      <c r="A94" s="20">
        <v>15</v>
      </c>
      <c r="B94" s="20"/>
      <c r="C94" s="20"/>
      <c r="D94" s="20"/>
      <c r="E94" s="20"/>
      <c r="F94" s="20"/>
      <c r="G94" s="20"/>
      <c r="H94" s="20"/>
      <c r="I94" s="20"/>
    </row>
    <row r="95" spans="1:9" ht="15" hidden="1" x14ac:dyDescent="0.25">
      <c r="A95" s="20">
        <v>16</v>
      </c>
      <c r="B95" s="20"/>
      <c r="C95" s="20"/>
      <c r="D95" s="20"/>
      <c r="E95" s="20"/>
      <c r="F95" s="20"/>
      <c r="G95" s="20"/>
      <c r="H95" s="20"/>
      <c r="I95" s="20"/>
    </row>
    <row r="96" spans="1:9" ht="15" hidden="1" x14ac:dyDescent="0.25">
      <c r="A96" s="20">
        <v>17</v>
      </c>
      <c r="B96" s="20"/>
      <c r="C96" s="20"/>
      <c r="D96" s="20"/>
      <c r="E96" s="20"/>
      <c r="F96" s="20"/>
      <c r="G96" s="20"/>
      <c r="H96" s="20"/>
      <c r="I96" s="20"/>
    </row>
    <row r="97" spans="1:9" ht="15" hidden="1" x14ac:dyDescent="0.25">
      <c r="A97" s="20">
        <v>18</v>
      </c>
      <c r="B97" s="20"/>
      <c r="C97" s="20"/>
      <c r="D97" s="20"/>
      <c r="E97" s="20"/>
      <c r="F97" s="20"/>
      <c r="G97" s="20"/>
      <c r="H97" s="20"/>
      <c r="I97" s="20"/>
    </row>
    <row r="98" spans="1:9" ht="15.75" hidden="1" thickBot="1" x14ac:dyDescent="0.3">
      <c r="A98" s="21" t="s">
        <v>91</v>
      </c>
      <c r="B98" s="26"/>
      <c r="C98" s="26"/>
      <c r="D98" s="26"/>
      <c r="E98" s="26"/>
      <c r="F98" s="26"/>
      <c r="G98" s="26"/>
      <c r="H98" s="27"/>
      <c r="I98" s="26"/>
    </row>
    <row r="99" spans="1:9" ht="15" x14ac:dyDescent="0.25">
      <c r="A99" s="3"/>
      <c r="B99" s="4"/>
      <c r="C99" s="4"/>
      <c r="D99" s="4"/>
      <c r="E99" s="4"/>
      <c r="F99" s="4"/>
      <c r="G99" s="4"/>
      <c r="H99" s="4"/>
      <c r="I99" s="5"/>
    </row>
    <row r="100" spans="1:9" ht="15" x14ac:dyDescent="0.25">
      <c r="A100" s="3"/>
      <c r="B100" s="4"/>
      <c r="C100" s="4"/>
      <c r="D100" s="4"/>
      <c r="E100" s="152" t="s">
        <v>121</v>
      </c>
      <c r="F100" s="152"/>
      <c r="G100" s="152"/>
      <c r="H100" s="152"/>
      <c r="I100" s="153"/>
    </row>
    <row r="101" spans="1:9" ht="15" x14ac:dyDescent="0.25">
      <c r="A101" s="3" t="s">
        <v>173</v>
      </c>
      <c r="B101" s="4"/>
      <c r="C101" s="4"/>
      <c r="D101" s="4"/>
      <c r="E101" s="4"/>
      <c r="F101" s="4" t="s">
        <v>113</v>
      </c>
      <c r="G101" s="4"/>
      <c r="H101" s="4"/>
      <c r="I101" s="5"/>
    </row>
    <row r="102" spans="1:9" ht="15" x14ac:dyDescent="0.25">
      <c r="A102" s="3" t="s">
        <v>114</v>
      </c>
      <c r="B102" s="4"/>
      <c r="C102" s="4"/>
      <c r="D102" s="4"/>
      <c r="E102" s="4"/>
      <c r="F102" s="4"/>
      <c r="G102" s="4"/>
      <c r="H102" s="4"/>
      <c r="I102" s="5"/>
    </row>
    <row r="103" spans="1:9" ht="15" x14ac:dyDescent="0.25">
      <c r="A103" s="3" t="s">
        <v>115</v>
      </c>
      <c r="B103" s="4"/>
      <c r="C103" s="4"/>
      <c r="D103" s="4"/>
      <c r="E103" s="4"/>
      <c r="F103" s="4"/>
      <c r="G103" s="4"/>
      <c r="H103" s="4"/>
      <c r="I103" s="5"/>
    </row>
    <row r="104" spans="1:9" ht="15" x14ac:dyDescent="0.25">
      <c r="A104" s="3" t="s">
        <v>116</v>
      </c>
      <c r="B104" s="4"/>
      <c r="C104" s="4"/>
      <c r="D104" s="4"/>
      <c r="E104" s="4"/>
      <c r="F104" s="4"/>
      <c r="G104" s="4"/>
      <c r="H104" s="4"/>
      <c r="I104" s="5"/>
    </row>
    <row r="105" spans="1:9" ht="15" x14ac:dyDescent="0.25">
      <c r="A105" s="3"/>
      <c r="B105" s="4"/>
      <c r="C105" s="4"/>
      <c r="D105" s="4"/>
      <c r="E105" s="4"/>
      <c r="F105" s="4"/>
      <c r="G105" s="4"/>
      <c r="H105" s="4"/>
      <c r="I105" s="5"/>
    </row>
    <row r="106" spans="1:9" ht="15" x14ac:dyDescent="0.25">
      <c r="A106" s="3"/>
      <c r="B106" s="4"/>
      <c r="C106" s="4"/>
      <c r="D106" s="4"/>
      <c r="E106" s="4"/>
      <c r="F106" s="4"/>
      <c r="G106" s="4"/>
      <c r="H106" s="4"/>
      <c r="I106" s="5"/>
    </row>
    <row r="107" spans="1:9" ht="15" x14ac:dyDescent="0.25">
      <c r="A107" s="3"/>
      <c r="B107" s="4"/>
      <c r="C107" s="4"/>
      <c r="D107" s="4"/>
      <c r="E107" s="12" t="s">
        <v>117</v>
      </c>
      <c r="F107" s="25"/>
      <c r="G107" s="25"/>
      <c r="H107" s="25"/>
      <c r="I107" s="28"/>
    </row>
    <row r="108" spans="1:9" ht="15" x14ac:dyDescent="0.25">
      <c r="A108" s="3" t="s">
        <v>118</v>
      </c>
      <c r="B108" s="48"/>
      <c r="C108" s="4"/>
      <c r="D108" s="4"/>
      <c r="E108" s="52" t="s">
        <v>119</v>
      </c>
      <c r="F108" s="146"/>
      <c r="G108" s="146"/>
      <c r="H108" s="146"/>
      <c r="I108" s="147"/>
    </row>
    <row r="109" spans="1:9" ht="15" x14ac:dyDescent="0.25">
      <c r="A109" s="11" t="s">
        <v>120</v>
      </c>
      <c r="B109" s="49"/>
      <c r="C109" s="25"/>
      <c r="D109" s="25"/>
      <c r="E109" s="53" t="s">
        <v>1</v>
      </c>
      <c r="F109" s="199"/>
      <c r="G109" s="199"/>
      <c r="H109" s="199"/>
      <c r="I109" s="200"/>
    </row>
    <row r="110" spans="1:9" ht="15.75" thickBot="1" x14ac:dyDescent="0.3">
      <c r="A110" s="6"/>
      <c r="B110" s="7"/>
      <c r="C110" s="7"/>
      <c r="D110" s="7"/>
      <c r="E110" s="7"/>
      <c r="F110" s="201"/>
      <c r="G110" s="201"/>
      <c r="H110" s="201"/>
      <c r="I110" s="202"/>
    </row>
  </sheetData>
  <mergeCells count="99">
    <mergeCell ref="F108:I108"/>
    <mergeCell ref="F109:I109"/>
    <mergeCell ref="F110:I110"/>
    <mergeCell ref="C13:E13"/>
    <mergeCell ref="A13:B13"/>
    <mergeCell ref="A14:B14"/>
    <mergeCell ref="A15:B15"/>
    <mergeCell ref="A16:B16"/>
    <mergeCell ref="A17:B17"/>
    <mergeCell ref="A55:F55"/>
    <mergeCell ref="A39:F39"/>
    <mergeCell ref="E100:I100"/>
    <mergeCell ref="A32:F32"/>
    <mergeCell ref="A33:F33"/>
    <mergeCell ref="A34:F34"/>
    <mergeCell ref="A28:F28"/>
    <mergeCell ref="A68:F68"/>
    <mergeCell ref="A42:F42"/>
    <mergeCell ref="A29:F29"/>
    <mergeCell ref="A3:I3"/>
    <mergeCell ref="A2:I2"/>
    <mergeCell ref="H13:I13"/>
    <mergeCell ref="C12:E12"/>
    <mergeCell ref="A10:C10"/>
    <mergeCell ref="D10:E10"/>
    <mergeCell ref="A18:I18"/>
    <mergeCell ref="A59:F59"/>
    <mergeCell ref="A60:F60"/>
    <mergeCell ref="A25:F25"/>
    <mergeCell ref="A26:F26"/>
    <mergeCell ref="A50:F50"/>
    <mergeCell ref="A57:F57"/>
    <mergeCell ref="A1:I1"/>
    <mergeCell ref="A5:E5"/>
    <mergeCell ref="F5:I5"/>
    <mergeCell ref="A4:I4"/>
    <mergeCell ref="D9:E9"/>
    <mergeCell ref="A9:C9"/>
    <mergeCell ref="A6:E6"/>
    <mergeCell ref="A7:E7"/>
    <mergeCell ref="A8:E8"/>
    <mergeCell ref="F6:I6"/>
    <mergeCell ref="F7:I7"/>
    <mergeCell ref="F8:I8"/>
    <mergeCell ref="F9:G9"/>
    <mergeCell ref="A52:F52"/>
    <mergeCell ref="A35:F35"/>
    <mergeCell ref="A36:F36"/>
    <mergeCell ref="A37:F37"/>
    <mergeCell ref="H15:I15"/>
    <mergeCell ref="A30:F30"/>
    <mergeCell ref="A47:F47"/>
    <mergeCell ref="A27:F27"/>
    <mergeCell ref="A45:F45"/>
    <mergeCell ref="A40:F40"/>
    <mergeCell ref="A48:F48"/>
    <mergeCell ref="A31:F31"/>
    <mergeCell ref="A11:E11"/>
    <mergeCell ref="A12:B12"/>
    <mergeCell ref="C17:E17"/>
    <mergeCell ref="C15:E15"/>
    <mergeCell ref="A24:F24"/>
    <mergeCell ref="A21:F21"/>
    <mergeCell ref="A22:F22"/>
    <mergeCell ref="A23:F23"/>
    <mergeCell ref="A19:F19"/>
    <mergeCell ref="F12:G12"/>
    <mergeCell ref="F10:I10"/>
    <mergeCell ref="C16:E16"/>
    <mergeCell ref="C14:E14"/>
    <mergeCell ref="A20:F20"/>
    <mergeCell ref="A62:F62"/>
    <mergeCell ref="A54:F54"/>
    <mergeCell ref="A38:F38"/>
    <mergeCell ref="A49:F49"/>
    <mergeCell ref="A51:F51"/>
    <mergeCell ref="A53:F53"/>
    <mergeCell ref="A43:F43"/>
    <mergeCell ref="A44:F44"/>
    <mergeCell ref="A41:F41"/>
    <mergeCell ref="A56:F56"/>
    <mergeCell ref="A58:F58"/>
    <mergeCell ref="A46:F46"/>
    <mergeCell ref="A61:F61"/>
    <mergeCell ref="A63:F63"/>
    <mergeCell ref="A64:F64"/>
    <mergeCell ref="A78:F78"/>
    <mergeCell ref="A73:F73"/>
    <mergeCell ref="A74:F74"/>
    <mergeCell ref="A75:F75"/>
    <mergeCell ref="A76:F76"/>
    <mergeCell ref="A71:F71"/>
    <mergeCell ref="A70:F70"/>
    <mergeCell ref="A69:F69"/>
    <mergeCell ref="A67:F67"/>
    <mergeCell ref="A77:F77"/>
    <mergeCell ref="A65:F65"/>
    <mergeCell ref="A72:F72"/>
    <mergeCell ref="A66:F66"/>
  </mergeCells>
  <phoneticPr fontId="2" type="noConversion"/>
  <printOptions horizontalCentered="1"/>
  <pageMargins left="0.19685039370078741" right="0.19685039370078741" top="0.19685039370078741" bottom="0.19685039370078741" header="0.51181102362204722" footer="0.51181102362204722"/>
  <pageSetup paperSize="9" scale="6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FORM 16</vt:lpstr>
    </vt:vector>
  </TitlesOfParts>
  <Company>JBB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 WATTS</dc:creator>
  <cp:lastModifiedBy>Shivesh</cp:lastModifiedBy>
  <cp:lastPrinted>2020-05-06T05:11:45Z</cp:lastPrinted>
  <dcterms:created xsi:type="dcterms:W3CDTF">2013-02-26T10:39:53Z</dcterms:created>
  <dcterms:modified xsi:type="dcterms:W3CDTF">2024-02-16T09:32:46Z</dcterms:modified>
</cp:coreProperties>
</file>